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230" windowHeight="11880"/>
  </bookViews>
  <sheets>
    <sheet name="Роспись_4" sheetId="2" r:id="rId1"/>
  </sheets>
  <definedNames>
    <definedName name="_xlnm.Print_Titles" localSheetId="0">Роспись_4!$6:$6</definedName>
  </definedNames>
  <calcPr calcId="124519"/>
</workbook>
</file>

<file path=xl/calcChain.xml><?xml version="1.0" encoding="utf-8"?>
<calcChain xmlns="http://schemas.openxmlformats.org/spreadsheetml/2006/main">
  <c r="T72" i="2"/>
  <c r="T18"/>
  <c r="T17"/>
  <c r="S72"/>
  <c r="P72"/>
  <c r="T54"/>
  <c r="P54"/>
  <c r="T53"/>
  <c r="T52"/>
  <c r="T51"/>
  <c r="S54" l="1"/>
  <c r="Q49"/>
  <c r="R49"/>
  <c r="S49"/>
  <c r="P49"/>
  <c r="S42"/>
  <c r="P42"/>
  <c r="T40"/>
  <c r="S47"/>
  <c r="P47"/>
  <c r="S38" l="1"/>
  <c r="P38"/>
  <c r="T36"/>
  <c r="T55"/>
  <c r="S59"/>
  <c r="P59"/>
  <c r="S66"/>
  <c r="P66"/>
  <c r="T69"/>
  <c r="T70"/>
  <c r="T27" l="1"/>
  <c r="T25"/>
  <c r="S71"/>
  <c r="S16"/>
  <c r="P16"/>
  <c r="T46"/>
  <c r="P71"/>
  <c r="T45"/>
  <c r="T29"/>
  <c r="T67"/>
  <c r="T68"/>
  <c r="T28"/>
  <c r="T26"/>
  <c r="T24"/>
  <c r="T23"/>
  <c r="T22"/>
  <c r="T47" l="1"/>
  <c r="T71"/>
  <c r="T14"/>
  <c r="S64"/>
  <c r="P64"/>
  <c r="T63"/>
  <c r="T37" l="1"/>
  <c r="T41"/>
  <c r="T31" l="1"/>
  <c r="T13" l="1"/>
  <c r="T12"/>
  <c r="T7"/>
  <c r="T35"/>
  <c r="T58"/>
  <c r="T43"/>
  <c r="T44" s="1"/>
  <c r="T39"/>
  <c r="T42" s="1"/>
  <c r="S44"/>
  <c r="P44"/>
  <c r="S61" l="1"/>
  <c r="S56"/>
  <c r="S20"/>
  <c r="S18"/>
  <c r="S9"/>
  <c r="T32" l="1"/>
  <c r="T11"/>
  <c r="T10"/>
  <c r="T65"/>
  <c r="T66" s="1"/>
  <c r="T62"/>
  <c r="T64" s="1"/>
  <c r="T57"/>
  <c r="T59" s="1"/>
  <c r="T50"/>
  <c r="T48"/>
  <c r="T49" s="1"/>
  <c r="T15"/>
  <c r="T34"/>
  <c r="T16" l="1"/>
  <c r="T30"/>
  <c r="T60" l="1"/>
  <c r="T61" s="1"/>
  <c r="T56"/>
  <c r="T21"/>
  <c r="T33"/>
  <c r="T19"/>
  <c r="T20" s="1"/>
  <c r="T8"/>
  <c r="P61"/>
  <c r="P56"/>
  <c r="P20"/>
  <c r="P18"/>
  <c r="P9"/>
  <c r="T38" l="1"/>
  <c r="T9"/>
</calcChain>
</file>

<file path=xl/sharedStrings.xml><?xml version="1.0" encoding="utf-8"?>
<sst xmlns="http://schemas.openxmlformats.org/spreadsheetml/2006/main" count="204" uniqueCount="121">
  <si>
    <t/>
  </si>
  <si>
    <t>№ док-та</t>
  </si>
  <si>
    <t>Дата док-та</t>
  </si>
  <si>
    <t>Дата принятия</t>
  </si>
  <si>
    <t>Тип фин-ния</t>
  </si>
  <si>
    <t>Вид ассигнований</t>
  </si>
  <si>
    <t>Вид изменений</t>
  </si>
  <si>
    <t>Лицевой счет</t>
  </si>
  <si>
    <t>ППП</t>
  </si>
  <si>
    <t>ФКР</t>
  </si>
  <si>
    <t>КЦСР</t>
  </si>
  <si>
    <t>КВР</t>
  </si>
  <si>
    <t>Суб КЭСР</t>
  </si>
  <si>
    <t>Тип средств</t>
  </si>
  <si>
    <t>Меропр</t>
  </si>
  <si>
    <t>Роспись на первый год</t>
  </si>
  <si>
    <t>Источники внутр. и внешн.  Финансирования</t>
  </si>
  <si>
    <t>КП на год</t>
  </si>
  <si>
    <t>КП на 1 квартал</t>
  </si>
  <si>
    <t>КП на январь</t>
  </si>
  <si>
    <t>КП на февраль</t>
  </si>
  <si>
    <t>КП на март</t>
  </si>
  <si>
    <t>КП на 2 квартал</t>
  </si>
  <si>
    <t>КП за полугодие</t>
  </si>
  <si>
    <t>КП на апрель</t>
  </si>
  <si>
    <t>КП на май</t>
  </si>
  <si>
    <t>КП на июнь</t>
  </si>
  <si>
    <t>КП на 3 квартал</t>
  </si>
  <si>
    <t>Роспись за 3 квартала</t>
  </si>
  <si>
    <t>КП на июль</t>
  </si>
  <si>
    <t>КП на август</t>
  </si>
  <si>
    <t>КП на сентябрь</t>
  </si>
  <si>
    <t>КП на 4 квартал</t>
  </si>
  <si>
    <t>КП на октябрь</t>
  </si>
  <si>
    <t>КП на ноябрь</t>
  </si>
  <si>
    <t>КП на декабрь</t>
  </si>
  <si>
    <t>КП по текущий квартал</t>
  </si>
  <si>
    <t>Роспись на 3 года</t>
  </si>
  <si>
    <t>Направление</t>
  </si>
  <si>
    <t>Источн фин-ния</t>
  </si>
  <si>
    <t>Регион</t>
  </si>
  <si>
    <t>Корреспондирующий КЭСР</t>
  </si>
  <si>
    <t>Счет</t>
  </si>
  <si>
    <t>ИНН</t>
  </si>
  <si>
    <t>КПП</t>
  </si>
  <si>
    <t>Тип счета</t>
  </si>
  <si>
    <t>Организация</t>
  </si>
  <si>
    <t>Распорядитель</t>
  </si>
  <si>
    <t>Главный распорядитель</t>
  </si>
  <si>
    <t>№ док-та основания</t>
  </si>
  <si>
    <t>Дата док-та основания</t>
  </si>
  <si>
    <t>Отнесение к БА, ЛБО</t>
  </si>
  <si>
    <t>Основание</t>
  </si>
  <si>
    <t>Тип документа основания</t>
  </si>
  <si>
    <t>Примечание</t>
  </si>
  <si>
    <t>Тип бюджета</t>
  </si>
  <si>
    <t>Вариант росписи</t>
  </si>
  <si>
    <t>Автор</t>
  </si>
  <si>
    <t>Итого</t>
  </si>
  <si>
    <t>Изменения за текущий месяц</t>
  </si>
  <si>
    <t>Сумма на отчетную дату с учетом изменений</t>
  </si>
  <si>
    <t xml:space="preserve">  Исполнитель             </t>
  </si>
  <si>
    <t>000.00.00</t>
  </si>
  <si>
    <t>511.00.00</t>
  </si>
  <si>
    <t>21.25.00</t>
  </si>
  <si>
    <t>21.22.00</t>
  </si>
  <si>
    <t>507.00.00</t>
  </si>
  <si>
    <t xml:space="preserve"> </t>
  </si>
  <si>
    <t xml:space="preserve">                                                                   Итого</t>
  </si>
  <si>
    <t>21.10.00</t>
  </si>
  <si>
    <t>244</t>
  </si>
  <si>
    <t>Павловского района</t>
  </si>
  <si>
    <t>22.00.00</t>
  </si>
  <si>
    <t xml:space="preserve">                сельского  поселения Павловского района» на 2019 год</t>
  </si>
  <si>
    <t xml:space="preserve">            </t>
  </si>
  <si>
    <t>Администрация Новопластуновского сельского поселения Павловского района</t>
  </si>
  <si>
    <t>Уплата иных платежей</t>
  </si>
  <si>
    <t>Глава Новопластуновского сельского поселения</t>
  </si>
  <si>
    <t>Администрация Новопластуновского сельского поселения Павловского района МП №15</t>
  </si>
  <si>
    <t>Администрация Новопластуновского сельского поселения Павловского района МП №10</t>
  </si>
  <si>
    <t>Администрация Новопластуновского сельского поселения Павловского района МП№4</t>
  </si>
  <si>
    <t>0410110070</t>
  </si>
  <si>
    <t>Администрация Новопластуновского сельского поселения Павловского района МП№3</t>
  </si>
  <si>
    <t>0310110070</t>
  </si>
  <si>
    <t>0310210070</t>
  </si>
  <si>
    <t>0310310070</t>
  </si>
  <si>
    <t>Администрация Новопластуновского сельского поселения Павловского района МП№1</t>
  </si>
  <si>
    <t>Администрация Новопластуновского сельского поселения Павловского района МП№2</t>
  </si>
  <si>
    <t>0110110070</t>
  </si>
  <si>
    <t>0210100590</t>
  </si>
  <si>
    <t>0210200590</t>
  </si>
  <si>
    <t>Администрация Новопластуновского сельского поселения Павловского района МП №5</t>
  </si>
  <si>
    <t>Администрация Новопластуновского сельского поселения Павловского района МП №6</t>
  </si>
  <si>
    <t>0510110070</t>
  </si>
  <si>
    <t>0510210070</t>
  </si>
  <si>
    <t>0510310070</t>
  </si>
  <si>
    <t>0610110070</t>
  </si>
  <si>
    <t>Администрация Новопластуновского сельского поселения Павловского района МП №7</t>
  </si>
  <si>
    <t>0710110070</t>
  </si>
  <si>
    <t>Администрация Новопластуновского сельского поселения Павловского района МП №8</t>
  </si>
  <si>
    <t>0810110070</t>
  </si>
  <si>
    <t>0810210070</t>
  </si>
  <si>
    <t>Администрация Новопластуновского сельского поселения Павловского района МП №9</t>
  </si>
  <si>
    <t>0910110070</t>
  </si>
  <si>
    <t>Администрация Новопластуновского сельского поселения Павловского района МП№11</t>
  </si>
  <si>
    <t>1110110070</t>
  </si>
  <si>
    <t>Администрация Новопластуновского сельского поселения Павловского района МП№13</t>
  </si>
  <si>
    <t>1310110070</t>
  </si>
  <si>
    <t>Администрация Новопластуновского сельского поселения Павловского района МП№12</t>
  </si>
  <si>
    <t>1210110070</t>
  </si>
  <si>
    <t>Администрация Новопластуновского сельского поселения Павловского района МП№14</t>
  </si>
  <si>
    <t xml:space="preserve">Роспись бюджета  Новопластуновского сельского поселения на 2025 год                                                                                        </t>
  </si>
  <si>
    <t>01.01.00</t>
  </si>
  <si>
    <t>21.12.00</t>
  </si>
  <si>
    <t>01.01.01</t>
  </si>
  <si>
    <t>01.01.02</t>
  </si>
  <si>
    <t>Администрация Новопластуновского сельского поселения Павловского района №16</t>
  </si>
  <si>
    <t>Администрация Новопластуновского сельского поселения Павловского района №17</t>
  </si>
  <si>
    <t>Администрация Новопластуновского сельского поселения Павловского района №18</t>
  </si>
  <si>
    <t>Ю.В.Третьяк</t>
  </si>
  <si>
    <t>исп. Сиваторова Е.В. 58-5-28</t>
  </si>
</sst>
</file>

<file path=xl/styles.xml><?xml version="1.0" encoding="utf-8"?>
<styleSheet xmlns="http://schemas.openxmlformats.org/spreadsheetml/2006/main">
  <numFmts count="12">
    <numFmt numFmtId="164" formatCode="0\.00"/>
    <numFmt numFmtId="165" formatCode="00\.00\.00"/>
    <numFmt numFmtId="166" formatCode="00\.00\.0"/>
    <numFmt numFmtId="167" formatCode="000\.00\.000\.0"/>
    <numFmt numFmtId="168" formatCode="000"/>
    <numFmt numFmtId="169" formatCode="0000"/>
    <numFmt numFmtId="170" formatCode="0000000"/>
    <numFmt numFmtId="171" formatCode="000\.00\.00"/>
    <numFmt numFmtId="172" formatCode="#,##0.00;[Red]\-#,##0.00;0.00"/>
    <numFmt numFmtId="173" formatCode="00\.00\.000"/>
    <numFmt numFmtId="174" formatCode="dd/mm/yy;@"/>
    <numFmt numFmtId="175" formatCode="#,##0.00_ ;[Red]\-#,##0.00\ "/>
  </numFmts>
  <fonts count="10"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0" xfId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Border="1" applyProtection="1">
      <protection hidden="1"/>
    </xf>
    <xf numFmtId="168" fontId="4" fillId="0" borderId="13" xfId="1" applyNumberFormat="1" applyFont="1" applyFill="1" applyBorder="1" applyAlignment="1" applyProtection="1">
      <alignment horizontal="center"/>
      <protection hidden="1"/>
    </xf>
    <xf numFmtId="169" fontId="4" fillId="0" borderId="13" xfId="1" applyNumberFormat="1" applyFont="1" applyFill="1" applyBorder="1" applyAlignment="1" applyProtection="1">
      <alignment horizontal="center"/>
      <protection hidden="1"/>
    </xf>
    <xf numFmtId="170" fontId="4" fillId="0" borderId="13" xfId="1" applyNumberFormat="1" applyFont="1" applyFill="1" applyBorder="1" applyAlignment="1" applyProtection="1">
      <alignment horizontal="center"/>
      <protection hidden="1"/>
    </xf>
    <xf numFmtId="171" fontId="4" fillId="0" borderId="13" xfId="1" applyNumberFormat="1" applyFont="1" applyFill="1" applyBorder="1" applyAlignment="1" applyProtection="1">
      <alignment horizontal="center"/>
      <protection hidden="1"/>
    </xf>
    <xf numFmtId="165" fontId="4" fillId="0" borderId="13" xfId="1" applyNumberFormat="1" applyFont="1" applyFill="1" applyBorder="1" applyAlignment="1" applyProtection="1">
      <alignment horizontal="center"/>
      <protection hidden="1"/>
    </xf>
    <xf numFmtId="0" fontId="2" fillId="0" borderId="14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center" wrapText="1"/>
      <protection hidden="1"/>
    </xf>
    <xf numFmtId="0" fontId="4" fillId="0" borderId="15" xfId="1" applyNumberFormat="1" applyFont="1" applyFill="1" applyBorder="1" applyAlignment="1" applyProtection="1">
      <alignment horizontal="center"/>
      <protection hidden="1"/>
    </xf>
    <xf numFmtId="164" fontId="4" fillId="0" borderId="15" xfId="1" applyNumberFormat="1" applyFont="1" applyFill="1" applyBorder="1" applyAlignment="1" applyProtection="1">
      <alignment horizontal="center"/>
      <protection hidden="1"/>
    </xf>
    <xf numFmtId="165" fontId="4" fillId="0" borderId="15" xfId="1" applyNumberFormat="1" applyFont="1" applyFill="1" applyBorder="1" applyAlignment="1" applyProtection="1">
      <alignment horizontal="center"/>
      <protection hidden="1"/>
    </xf>
    <xf numFmtId="166" fontId="4" fillId="0" borderId="15" xfId="1" applyNumberFormat="1" applyFont="1" applyFill="1" applyBorder="1" applyAlignment="1" applyProtection="1">
      <alignment horizontal="center"/>
      <protection hidden="1"/>
    </xf>
    <xf numFmtId="167" fontId="4" fillId="0" borderId="16" xfId="1" applyNumberFormat="1" applyFont="1" applyFill="1" applyBorder="1" applyAlignment="1" applyProtection="1">
      <alignment horizontal="center"/>
      <protection hidden="1"/>
    </xf>
    <xf numFmtId="168" fontId="4" fillId="0" borderId="16" xfId="1" applyNumberFormat="1" applyFont="1" applyFill="1" applyBorder="1" applyAlignment="1" applyProtection="1">
      <alignment horizontal="center"/>
      <protection hidden="1"/>
    </xf>
    <xf numFmtId="169" fontId="4" fillId="0" borderId="16" xfId="1" applyNumberFormat="1" applyFont="1" applyFill="1" applyBorder="1" applyAlignment="1" applyProtection="1">
      <alignment horizontal="center"/>
      <protection hidden="1"/>
    </xf>
    <xf numFmtId="170" fontId="4" fillId="0" borderId="16" xfId="1" applyNumberFormat="1" applyFont="1" applyFill="1" applyBorder="1" applyAlignment="1" applyProtection="1">
      <alignment horizontal="center"/>
      <protection hidden="1"/>
    </xf>
    <xf numFmtId="17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172" fontId="4" fillId="2" borderId="15" xfId="1" applyNumberFormat="1" applyFont="1" applyFill="1" applyBorder="1" applyAlignment="1" applyProtection="1">
      <protection hidden="1"/>
    </xf>
    <xf numFmtId="172" fontId="4" fillId="3" borderId="15" xfId="1" applyNumberFormat="1" applyFont="1" applyFill="1" applyBorder="1" applyAlignment="1" applyProtection="1">
      <protection hidden="1"/>
    </xf>
    <xf numFmtId="168" fontId="4" fillId="0" borderId="15" xfId="1" applyNumberFormat="1" applyFont="1" applyFill="1" applyBorder="1" applyAlignment="1" applyProtection="1">
      <alignment horizontal="center"/>
      <protection hidden="1"/>
    </xf>
    <xf numFmtId="0" fontId="5" fillId="0" borderId="15" xfId="1" applyNumberFormat="1" applyFont="1" applyFill="1" applyBorder="1" applyAlignment="1" applyProtection="1">
      <alignment horizontal="center"/>
      <protection hidden="1"/>
    </xf>
    <xf numFmtId="165" fontId="4" fillId="0" borderId="15" xfId="1" applyNumberFormat="1" applyFont="1" applyFill="1" applyBorder="1" applyAlignment="1" applyProtection="1">
      <alignment horizontal="center" wrapText="1"/>
      <protection hidden="1"/>
    </xf>
    <xf numFmtId="0" fontId="5" fillId="0" borderId="15" xfId="1" applyNumberFormat="1" applyFont="1" applyFill="1" applyBorder="1" applyAlignment="1" applyProtection="1">
      <alignment horizontal="center" wrapText="1"/>
      <protection hidden="1"/>
    </xf>
    <xf numFmtId="173" fontId="4" fillId="0" borderId="15" xfId="1" applyNumberFormat="1" applyFont="1" applyFill="1" applyBorder="1" applyAlignment="1" applyProtection="1">
      <alignment horizontal="center"/>
      <protection hidden="1"/>
    </xf>
    <xf numFmtId="168" fontId="4" fillId="0" borderId="17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protection hidden="1"/>
    </xf>
    <xf numFmtId="0" fontId="3" fillId="0" borderId="20" xfId="1" applyNumberFormat="1" applyFont="1" applyFill="1" applyBorder="1" applyAlignment="1" applyProtection="1">
      <protection hidden="1"/>
    </xf>
    <xf numFmtId="172" fontId="3" fillId="2" borderId="21" xfId="1" applyNumberFormat="1" applyFont="1" applyFill="1" applyBorder="1" applyAlignment="1" applyProtection="1">
      <protection hidden="1"/>
    </xf>
    <xf numFmtId="172" fontId="3" fillId="2" borderId="22" xfId="1" applyNumberFormat="1" applyFont="1" applyFill="1" applyBorder="1" applyAlignment="1" applyProtection="1">
      <protection hidden="1"/>
    </xf>
    <xf numFmtId="172" fontId="3" fillId="2" borderId="20" xfId="1" applyNumberFormat="1" applyFont="1" applyFill="1" applyBorder="1" applyAlignment="1" applyProtection="1">
      <protection hidden="1"/>
    </xf>
    <xf numFmtId="172" fontId="3" fillId="3" borderId="21" xfId="1" applyNumberFormat="1" applyFont="1" applyFill="1" applyBorder="1" applyAlignment="1" applyProtection="1">
      <protection hidden="1"/>
    </xf>
    <xf numFmtId="0" fontId="2" fillId="0" borderId="11" xfId="1" applyBorder="1" applyProtection="1">
      <protection hidden="1"/>
    </xf>
    <xf numFmtId="167" fontId="4" fillId="0" borderId="13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ont="1" applyAlignment="1" applyProtection="1">
      <alignment horizontal="center" vertical="center"/>
      <protection hidden="1"/>
    </xf>
    <xf numFmtId="0" fontId="6" fillId="0" borderId="0" xfId="0" applyFont="1" applyAlignment="1">
      <alignment horizontal="center"/>
    </xf>
    <xf numFmtId="0" fontId="2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Protection="1">
      <protection hidden="1"/>
    </xf>
    <xf numFmtId="172" fontId="3" fillId="2" borderId="15" xfId="1" applyNumberFormat="1" applyFont="1" applyFill="1" applyBorder="1" applyAlignment="1" applyProtection="1">
      <protection hidden="1"/>
    </xf>
    <xf numFmtId="165" fontId="4" fillId="0" borderId="23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169" fontId="7" fillId="0" borderId="16" xfId="1" applyNumberFormat="1" applyFont="1" applyFill="1" applyBorder="1" applyAlignment="1" applyProtection="1">
      <alignment horizontal="center"/>
      <protection hidden="1"/>
    </xf>
    <xf numFmtId="0" fontId="7" fillId="0" borderId="16" xfId="1" applyNumberFormat="1" applyFont="1" applyFill="1" applyBorder="1" applyAlignment="1" applyProtection="1">
      <alignment horizontal="center"/>
      <protection hidden="1"/>
    </xf>
    <xf numFmtId="0" fontId="7" fillId="0" borderId="17" xfId="1" applyNumberFormat="1" applyFont="1" applyFill="1" applyBorder="1" applyAlignment="1" applyProtection="1">
      <alignment horizontal="center"/>
      <protection hidden="1"/>
    </xf>
    <xf numFmtId="171" fontId="7" fillId="0" borderId="16" xfId="1" applyNumberFormat="1" applyFont="1" applyFill="1" applyBorder="1" applyAlignment="1" applyProtection="1">
      <alignment horizontal="center"/>
      <protection hidden="1"/>
    </xf>
    <xf numFmtId="165" fontId="7" fillId="0" borderId="16" xfId="1" applyNumberFormat="1" applyFont="1" applyFill="1" applyBorder="1" applyAlignment="1" applyProtection="1">
      <alignment horizontal="center"/>
      <protection hidden="1"/>
    </xf>
    <xf numFmtId="174" fontId="7" fillId="0" borderId="16" xfId="1" applyNumberFormat="1" applyFont="1" applyFill="1" applyBorder="1" applyAlignment="1" applyProtection="1">
      <alignment horizontal="center"/>
      <protection hidden="1"/>
    </xf>
    <xf numFmtId="168" fontId="7" fillId="0" borderId="17" xfId="1" applyNumberFormat="1" applyFont="1" applyFill="1" applyBorder="1" applyAlignment="1" applyProtection="1">
      <alignment horizontal="center"/>
      <protection hidden="1"/>
    </xf>
    <xf numFmtId="49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24" xfId="1" applyNumberFormat="1" applyFont="1" applyFill="1" applyBorder="1" applyAlignment="1" applyProtection="1">
      <alignment horizontal="center" wrapText="1"/>
      <protection hidden="1"/>
    </xf>
    <xf numFmtId="0" fontId="4" fillId="0" borderId="24" xfId="1" applyNumberFormat="1" applyFont="1" applyFill="1" applyBorder="1" applyAlignment="1" applyProtection="1">
      <alignment horizontal="center"/>
      <protection hidden="1"/>
    </xf>
    <xf numFmtId="164" fontId="4" fillId="0" borderId="24" xfId="1" applyNumberFormat="1" applyFont="1" applyFill="1" applyBorder="1" applyAlignment="1" applyProtection="1">
      <alignment horizontal="center"/>
      <protection hidden="1"/>
    </xf>
    <xf numFmtId="165" fontId="4" fillId="0" borderId="24" xfId="1" applyNumberFormat="1" applyFont="1" applyFill="1" applyBorder="1" applyAlignment="1" applyProtection="1">
      <alignment horizontal="center"/>
      <protection hidden="1"/>
    </xf>
    <xf numFmtId="166" fontId="4" fillId="0" borderId="24" xfId="1" applyNumberFormat="1" applyFont="1" applyFill="1" applyBorder="1" applyAlignment="1" applyProtection="1">
      <alignment horizontal="center"/>
      <protection hidden="1"/>
    </xf>
    <xf numFmtId="172" fontId="4" fillId="2" borderId="25" xfId="1" applyNumberFormat="1" applyFont="1" applyFill="1" applyBorder="1" applyAlignment="1" applyProtection="1">
      <protection hidden="1"/>
    </xf>
    <xf numFmtId="172" fontId="4" fillId="2" borderId="24" xfId="1" applyNumberFormat="1" applyFont="1" applyFill="1" applyBorder="1" applyAlignment="1" applyProtection="1">
      <protection hidden="1"/>
    </xf>
    <xf numFmtId="172" fontId="4" fillId="3" borderId="24" xfId="1" applyNumberFormat="1" applyFont="1" applyFill="1" applyBorder="1" applyAlignment="1" applyProtection="1">
      <protection hidden="1"/>
    </xf>
    <xf numFmtId="168" fontId="4" fillId="0" borderId="24" xfId="1" applyNumberFormat="1" applyFont="1" applyFill="1" applyBorder="1" applyAlignment="1" applyProtection="1">
      <alignment horizontal="center"/>
      <protection hidden="1"/>
    </xf>
    <xf numFmtId="0" fontId="5" fillId="0" borderId="24" xfId="1" applyNumberFormat="1" applyFont="1" applyFill="1" applyBorder="1" applyAlignment="1" applyProtection="1">
      <alignment horizontal="center"/>
      <protection hidden="1"/>
    </xf>
    <xf numFmtId="165" fontId="4" fillId="0" borderId="24" xfId="1" applyNumberFormat="1" applyFont="1" applyFill="1" applyBorder="1" applyAlignment="1" applyProtection="1">
      <alignment horizontal="center" wrapText="1"/>
      <protection hidden="1"/>
    </xf>
    <xf numFmtId="0" fontId="5" fillId="0" borderId="24" xfId="1" applyNumberFormat="1" applyFont="1" applyFill="1" applyBorder="1" applyAlignment="1" applyProtection="1">
      <alignment horizontal="center" wrapText="1"/>
      <protection hidden="1"/>
    </xf>
    <xf numFmtId="173" fontId="4" fillId="0" borderId="24" xfId="1" applyNumberFormat="1" applyFont="1" applyFill="1" applyBorder="1" applyAlignment="1" applyProtection="1">
      <alignment horizontal="center"/>
      <protection hidden="1"/>
    </xf>
    <xf numFmtId="49" fontId="4" fillId="0" borderId="16" xfId="1" applyNumberFormat="1" applyFont="1" applyFill="1" applyBorder="1" applyAlignment="1" applyProtection="1">
      <alignment horizontal="center"/>
      <protection hidden="1"/>
    </xf>
    <xf numFmtId="0" fontId="2" fillId="0" borderId="0" xfId="1" applyFont="1"/>
    <xf numFmtId="175" fontId="2" fillId="0" borderId="0" xfId="1" applyNumberFormat="1"/>
    <xf numFmtId="172" fontId="3" fillId="2" borderId="15" xfId="1" applyNumberFormat="1" applyFont="1" applyFill="1" applyBorder="1" applyAlignment="1" applyProtection="1">
      <protection hidden="1"/>
    </xf>
    <xf numFmtId="0" fontId="3" fillId="0" borderId="17" xfId="1" applyNumberFormat="1" applyFont="1" applyFill="1" applyBorder="1" applyAlignment="1" applyProtection="1">
      <alignment horizontal="center"/>
      <protection hidden="1"/>
    </xf>
    <xf numFmtId="0" fontId="3" fillId="0" borderId="27" xfId="1" applyNumberFormat="1" applyFont="1" applyFill="1" applyBorder="1" applyAlignment="1" applyProtection="1">
      <alignment horizontal="center"/>
      <protection hidden="1"/>
    </xf>
    <xf numFmtId="172" fontId="4" fillId="0" borderId="16" xfId="1" applyNumberFormat="1" applyFont="1" applyFill="1" applyBorder="1" applyAlignment="1" applyProtection="1">
      <protection hidden="1"/>
    </xf>
    <xf numFmtId="172" fontId="3" fillId="0" borderId="17" xfId="1" applyNumberFormat="1" applyFont="1" applyFill="1" applyBorder="1" applyAlignment="1" applyProtection="1">
      <protection hidden="1"/>
    </xf>
    <xf numFmtId="172" fontId="7" fillId="0" borderId="17" xfId="1" applyNumberFormat="1" applyFont="1" applyFill="1" applyBorder="1" applyAlignment="1" applyProtection="1">
      <protection hidden="1"/>
    </xf>
    <xf numFmtId="172" fontId="4" fillId="0" borderId="17" xfId="1" applyNumberFormat="1" applyFont="1" applyFill="1" applyBorder="1" applyAlignment="1" applyProtection="1">
      <protection hidden="1"/>
    </xf>
    <xf numFmtId="172" fontId="8" fillId="0" borderId="17" xfId="1" applyNumberFormat="1" applyFont="1" applyFill="1" applyBorder="1" applyAlignment="1" applyProtection="1">
      <protection hidden="1"/>
    </xf>
    <xf numFmtId="172" fontId="3" fillId="0" borderId="18" xfId="1" applyNumberFormat="1" applyFont="1" applyFill="1" applyBorder="1" applyAlignment="1" applyProtection="1">
      <protection hidden="1"/>
    </xf>
    <xf numFmtId="172" fontId="3" fillId="0" borderId="20" xfId="1" applyNumberFormat="1" applyFont="1" applyFill="1" applyBorder="1" applyAlignment="1" applyProtection="1">
      <protection hidden="1"/>
    </xf>
    <xf numFmtId="172" fontId="3" fillId="0" borderId="21" xfId="1" applyNumberFormat="1" applyFont="1" applyFill="1" applyBorder="1" applyAlignment="1" applyProtection="1">
      <protection hidden="1"/>
    </xf>
    <xf numFmtId="172" fontId="3" fillId="0" borderId="22" xfId="1" applyNumberFormat="1" applyFont="1" applyFill="1" applyBorder="1" applyAlignment="1" applyProtection="1">
      <protection hidden="1"/>
    </xf>
    <xf numFmtId="0" fontId="2" fillId="0" borderId="1" xfId="1" applyFill="1" applyBorder="1" applyProtection="1">
      <protection hidden="1"/>
    </xf>
    <xf numFmtId="172" fontId="4" fillId="0" borderId="15" xfId="1" applyNumberFormat="1" applyFont="1" applyFill="1" applyBorder="1" applyAlignment="1" applyProtection="1">
      <protection hidden="1"/>
    </xf>
    <xf numFmtId="172" fontId="2" fillId="0" borderId="0" xfId="1" applyNumberFormat="1" applyFill="1"/>
    <xf numFmtId="0" fontId="2" fillId="0" borderId="0" xfId="1" applyFill="1"/>
    <xf numFmtId="166" fontId="4" fillId="0" borderId="16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Alignment="1">
      <alignment horizontal="center"/>
    </xf>
    <xf numFmtId="0" fontId="9" fillId="0" borderId="0" xfId="0" applyFont="1"/>
    <xf numFmtId="165" fontId="4" fillId="4" borderId="16" xfId="1" applyNumberFormat="1" applyFont="1" applyFill="1" applyBorder="1" applyAlignment="1" applyProtection="1">
      <alignment horizontal="center"/>
      <protection hidden="1"/>
    </xf>
    <xf numFmtId="172" fontId="3" fillId="2" borderId="15" xfId="1" applyNumberFormat="1" applyFont="1" applyFill="1" applyBorder="1" applyAlignment="1" applyProtection="1">
      <protection hidden="1"/>
    </xf>
    <xf numFmtId="172" fontId="3" fillId="2" borderId="15" xfId="1" applyNumberFormat="1" applyFont="1" applyFill="1" applyBorder="1" applyAlignment="1" applyProtection="1">
      <protection hidden="1"/>
    </xf>
    <xf numFmtId="172" fontId="3" fillId="2" borderId="15" xfId="1" applyNumberFormat="1" applyFont="1" applyFill="1" applyBorder="1" applyAlignment="1" applyProtection="1">
      <protection hidden="1"/>
    </xf>
    <xf numFmtId="172" fontId="3" fillId="2" borderId="15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center" wrapText="1"/>
      <protection hidden="1"/>
    </xf>
    <xf numFmtId="168" fontId="4" fillId="4" borderId="16" xfId="1" applyNumberFormat="1" applyFont="1" applyFill="1" applyBorder="1" applyAlignment="1" applyProtection="1">
      <alignment horizontal="center"/>
      <protection hidden="1"/>
    </xf>
    <xf numFmtId="169" fontId="4" fillId="4" borderId="16" xfId="1" applyNumberFormat="1" applyFont="1" applyFill="1" applyBorder="1" applyAlignment="1" applyProtection="1">
      <alignment horizontal="center"/>
      <protection hidden="1"/>
    </xf>
    <xf numFmtId="170" fontId="4" fillId="4" borderId="16" xfId="1" applyNumberFormat="1" applyFont="1" applyFill="1" applyBorder="1" applyAlignment="1" applyProtection="1">
      <alignment horizontal="center"/>
      <protection hidden="1"/>
    </xf>
    <xf numFmtId="171" fontId="4" fillId="4" borderId="16" xfId="1" applyNumberFormat="1" applyFont="1" applyFill="1" applyBorder="1" applyAlignment="1" applyProtection="1">
      <alignment horizontal="center"/>
      <protection hidden="1"/>
    </xf>
    <xf numFmtId="172" fontId="4" fillId="4" borderId="16" xfId="1" applyNumberFormat="1" applyFont="1" applyFill="1" applyBorder="1" applyAlignment="1" applyProtection="1">
      <protection hidden="1"/>
    </xf>
    <xf numFmtId="0" fontId="4" fillId="4" borderId="16" xfId="1" applyNumberFormat="1" applyFont="1" applyFill="1" applyBorder="1" applyAlignment="1" applyProtection="1">
      <alignment horizontal="center"/>
      <protection hidden="1"/>
    </xf>
    <xf numFmtId="167" fontId="4" fillId="5" borderId="9" xfId="1" applyNumberFormat="1" applyFont="1" applyFill="1" applyBorder="1" applyAlignment="1" applyProtection="1">
      <alignment horizontal="center" wrapText="1"/>
      <protection hidden="1"/>
    </xf>
    <xf numFmtId="167" fontId="4" fillId="5" borderId="16" xfId="1" applyNumberFormat="1" applyFont="1" applyFill="1" applyBorder="1" applyAlignment="1" applyProtection="1">
      <alignment horizontal="center"/>
      <protection hidden="1"/>
    </xf>
    <xf numFmtId="167" fontId="4" fillId="5" borderId="35" xfId="1" applyNumberFormat="1" applyFont="1" applyFill="1" applyBorder="1" applyAlignment="1" applyProtection="1">
      <alignment horizontal="center" wrapText="1"/>
      <protection hidden="1"/>
    </xf>
    <xf numFmtId="169" fontId="3" fillId="0" borderId="17" xfId="1" applyNumberFormat="1" applyFont="1" applyFill="1" applyBorder="1" applyAlignment="1" applyProtection="1">
      <alignment horizontal="center"/>
      <protection hidden="1"/>
    </xf>
    <xf numFmtId="169" fontId="3" fillId="0" borderId="26" xfId="1" applyNumberFormat="1" applyFont="1" applyFill="1" applyBorder="1" applyAlignment="1" applyProtection="1">
      <alignment horizontal="center"/>
      <protection hidden="1"/>
    </xf>
    <xf numFmtId="169" fontId="3" fillId="0" borderId="27" xfId="1" applyNumberFormat="1" applyFont="1" applyFill="1" applyBorder="1" applyAlignment="1" applyProtection="1">
      <alignment horizontal="center"/>
      <protection hidden="1"/>
    </xf>
    <xf numFmtId="0" fontId="3" fillId="0" borderId="17" xfId="1" applyNumberFormat="1" applyFont="1" applyFill="1" applyBorder="1" applyAlignment="1" applyProtection="1">
      <alignment horizontal="center"/>
      <protection hidden="1"/>
    </xf>
    <xf numFmtId="0" fontId="3" fillId="0" borderId="27" xfId="1" applyNumberFormat="1" applyFont="1" applyFill="1" applyBorder="1" applyAlignment="1" applyProtection="1">
      <alignment horizontal="center"/>
      <protection hidden="1"/>
    </xf>
    <xf numFmtId="172" fontId="3" fillId="2" borderId="15" xfId="1" applyNumberFormat="1" applyFont="1" applyFill="1" applyBorder="1" applyAlignment="1" applyProtection="1">
      <protection hidden="1"/>
    </xf>
    <xf numFmtId="167" fontId="8" fillId="0" borderId="28" xfId="1" applyNumberFormat="1" applyFont="1" applyFill="1" applyBorder="1" applyAlignment="1" applyProtection="1">
      <alignment horizontal="center"/>
      <protection hidden="1"/>
    </xf>
    <xf numFmtId="167" fontId="8" fillId="0" borderId="29" xfId="1" applyNumberFormat="1" applyFont="1" applyFill="1" applyBorder="1" applyAlignment="1" applyProtection="1">
      <alignment horizontal="center"/>
      <protection hidden="1"/>
    </xf>
    <xf numFmtId="167" fontId="8" fillId="0" borderId="30" xfId="1" applyNumberFormat="1" applyFont="1" applyFill="1" applyBorder="1" applyAlignment="1" applyProtection="1">
      <alignment horizontal="center"/>
      <protection hidden="1"/>
    </xf>
    <xf numFmtId="0" fontId="3" fillId="0" borderId="31" xfId="1" applyNumberFormat="1" applyFont="1" applyFill="1" applyBorder="1" applyAlignment="1" applyProtection="1">
      <alignment horizontal="center" wrapText="1"/>
      <protection hidden="1"/>
    </xf>
    <xf numFmtId="0" fontId="3" fillId="0" borderId="32" xfId="1" applyNumberFormat="1" applyFont="1" applyFill="1" applyBorder="1" applyAlignment="1" applyProtection="1">
      <alignment horizontal="center" wrapText="1"/>
      <protection hidden="1"/>
    </xf>
    <xf numFmtId="0" fontId="3" fillId="0" borderId="18" xfId="1" applyNumberFormat="1" applyFont="1" applyFill="1" applyBorder="1" applyAlignment="1" applyProtection="1">
      <alignment horizontal="center"/>
      <protection hidden="1"/>
    </xf>
    <xf numFmtId="0" fontId="3" fillId="0" borderId="33" xfId="1" applyNumberFormat="1" applyFont="1" applyFill="1" applyBorder="1" applyAlignment="1" applyProtection="1">
      <alignment horizontal="center"/>
      <protection hidden="1"/>
    </xf>
    <xf numFmtId="172" fontId="3" fillId="2" borderId="34" xfId="1" applyNumberFormat="1" applyFont="1" applyFill="1" applyBorder="1" applyAlignment="1" applyProtection="1">
      <protection hidden="1"/>
    </xf>
    <xf numFmtId="169" fontId="8" fillId="0" borderId="26" xfId="1" applyNumberFormat="1" applyFont="1" applyFill="1" applyBorder="1" applyAlignment="1" applyProtection="1">
      <alignment horizontal="center"/>
      <protection hidden="1"/>
    </xf>
    <xf numFmtId="169" fontId="8" fillId="0" borderId="27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/>
    </xf>
    <xf numFmtId="0" fontId="4" fillId="0" borderId="17" xfId="1" applyNumberFormat="1" applyFont="1" applyFill="1" applyBorder="1" applyAlignment="1" applyProtection="1">
      <alignment horizontal="center"/>
      <protection hidden="1"/>
    </xf>
    <xf numFmtId="172" fontId="4" fillId="0" borderId="27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83"/>
  <sheetViews>
    <sheetView showGridLines="0" tabSelected="1" topLeftCell="A3" workbookViewId="0">
      <selection activeCell="H3" sqref="H3:T3"/>
    </sheetView>
  </sheetViews>
  <sheetFormatPr defaultRowHeight="12.75"/>
  <cols>
    <col min="1" max="1" width="1.28515625" style="2" customWidth="1"/>
    <col min="2" max="7" width="0" style="2" hidden="1" customWidth="1"/>
    <col min="8" max="8" width="24.28515625" style="2" customWidth="1"/>
    <col min="9" max="10" width="4.85546875" style="2" customWidth="1"/>
    <col min="11" max="11" width="11.28515625" style="2" customWidth="1"/>
    <col min="12" max="12" width="4.85546875" style="2" customWidth="1"/>
    <col min="13" max="14" width="9.140625" style="2" customWidth="1"/>
    <col min="15" max="15" width="7.28515625" style="2" customWidth="1"/>
    <col min="16" max="16" width="10.85546875" style="2" customWidth="1"/>
    <col min="17" max="18" width="0" style="2" hidden="1" customWidth="1"/>
    <col min="19" max="19" width="14.85546875" style="2" customWidth="1"/>
    <col min="20" max="20" width="11.5703125" style="2" customWidth="1"/>
    <col min="21" max="60" width="0" style="2" hidden="1" customWidth="1"/>
    <col min="61" max="61" width="2.28515625" style="2" hidden="1" customWidth="1"/>
    <col min="62" max="62" width="1.140625" style="2" customWidth="1"/>
    <col min="63" max="63" width="17.5703125" style="2" customWidth="1"/>
    <col min="64" max="64" width="13.140625" style="2" customWidth="1"/>
    <col min="65" max="254" width="9.140625" style="2" customWidth="1"/>
    <col min="255" max="16384" width="9.140625" style="2"/>
  </cols>
  <sheetData>
    <row r="1" spans="1:63" ht="12.75" hidden="1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63" ht="12.75" hidden="1" customHeight="1">
      <c r="A2" s="57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</row>
    <row r="3" spans="1:63" ht="13.5" customHeight="1" thickBot="1">
      <c r="A3" s="4"/>
      <c r="B3" s="5"/>
      <c r="C3" s="1"/>
      <c r="D3" s="5"/>
      <c r="E3" s="5"/>
      <c r="F3" s="5"/>
      <c r="G3" s="5"/>
      <c r="H3" s="137" t="s">
        <v>111</v>
      </c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</row>
    <row r="4" spans="1:63" ht="4.5" hidden="1" customHeight="1" thickBot="1">
      <c r="A4" s="4"/>
      <c r="B4" s="5"/>
      <c r="C4" s="1"/>
      <c r="D4" s="5"/>
      <c r="E4" s="5"/>
      <c r="F4" s="5"/>
      <c r="G4" s="5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</row>
    <row r="5" spans="1:63" ht="12.75" hidden="1" customHeight="1" thickBot="1">
      <c r="A5" s="4"/>
      <c r="B5" s="5"/>
      <c r="C5" s="1"/>
      <c r="D5" s="5"/>
      <c r="E5" s="5"/>
      <c r="F5" s="5"/>
      <c r="G5" s="5"/>
      <c r="H5" s="54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3" ht="43.5" customHeight="1" thickBot="1">
      <c r="A6" s="7"/>
      <c r="B6" s="8" t="s">
        <v>1</v>
      </c>
      <c r="C6" s="9" t="s">
        <v>2</v>
      </c>
      <c r="D6" s="9" t="s">
        <v>3</v>
      </c>
      <c r="E6" s="9" t="s">
        <v>4</v>
      </c>
      <c r="F6" s="10" t="s">
        <v>5</v>
      </c>
      <c r="G6" s="11" t="s">
        <v>6</v>
      </c>
      <c r="H6" s="13" t="s">
        <v>7</v>
      </c>
      <c r="I6" s="12" t="s">
        <v>8</v>
      </c>
      <c r="J6" s="12" t="s">
        <v>9</v>
      </c>
      <c r="K6" s="14" t="s">
        <v>10</v>
      </c>
      <c r="L6" s="13" t="s">
        <v>11</v>
      </c>
      <c r="M6" s="14" t="s">
        <v>12</v>
      </c>
      <c r="N6" s="13" t="s">
        <v>13</v>
      </c>
      <c r="O6" s="13" t="s">
        <v>14</v>
      </c>
      <c r="P6" s="61" t="s">
        <v>15</v>
      </c>
      <c r="Q6" s="61" t="s">
        <v>16</v>
      </c>
      <c r="R6" s="61" t="s">
        <v>17</v>
      </c>
      <c r="S6" s="61" t="s">
        <v>59</v>
      </c>
      <c r="T6" s="61" t="s">
        <v>60</v>
      </c>
      <c r="U6" s="17" t="s">
        <v>18</v>
      </c>
      <c r="V6" s="11" t="s">
        <v>19</v>
      </c>
      <c r="W6" s="11" t="s">
        <v>20</v>
      </c>
      <c r="X6" s="11" t="s">
        <v>21</v>
      </c>
      <c r="Y6" s="11" t="s">
        <v>22</v>
      </c>
      <c r="Z6" s="11" t="s">
        <v>23</v>
      </c>
      <c r="AA6" s="11" t="s">
        <v>24</v>
      </c>
      <c r="AB6" s="11" t="s">
        <v>25</v>
      </c>
      <c r="AC6" s="11" t="s">
        <v>26</v>
      </c>
      <c r="AD6" s="11" t="s">
        <v>27</v>
      </c>
      <c r="AE6" s="11" t="s">
        <v>28</v>
      </c>
      <c r="AF6" s="11" t="s">
        <v>29</v>
      </c>
      <c r="AG6" s="11" t="s">
        <v>30</v>
      </c>
      <c r="AH6" s="11" t="s">
        <v>31</v>
      </c>
      <c r="AI6" s="11" t="s">
        <v>32</v>
      </c>
      <c r="AJ6" s="11" t="s">
        <v>33</v>
      </c>
      <c r="AK6" s="11" t="s">
        <v>34</v>
      </c>
      <c r="AL6" s="11" t="s">
        <v>35</v>
      </c>
      <c r="AM6" s="11" t="s">
        <v>36</v>
      </c>
      <c r="AN6" s="10" t="s">
        <v>37</v>
      </c>
      <c r="AO6" s="9" t="s">
        <v>38</v>
      </c>
      <c r="AP6" s="9" t="s">
        <v>39</v>
      </c>
      <c r="AQ6" s="10" t="s">
        <v>40</v>
      </c>
      <c r="AR6" s="10" t="s">
        <v>41</v>
      </c>
      <c r="AS6" s="10" t="s">
        <v>42</v>
      </c>
      <c r="AT6" s="15" t="s">
        <v>43</v>
      </c>
      <c r="AU6" s="15" t="s">
        <v>44</v>
      </c>
      <c r="AV6" s="15" t="s">
        <v>45</v>
      </c>
      <c r="AW6" s="15" t="s">
        <v>46</v>
      </c>
      <c r="AX6" s="15" t="s">
        <v>47</v>
      </c>
      <c r="AY6" s="16" t="s">
        <v>48</v>
      </c>
      <c r="AZ6" s="9" t="s">
        <v>49</v>
      </c>
      <c r="BA6" s="11" t="s">
        <v>50</v>
      </c>
      <c r="BB6" s="15" t="s">
        <v>51</v>
      </c>
      <c r="BC6" s="17"/>
      <c r="BD6" s="15" t="s">
        <v>52</v>
      </c>
      <c r="BE6" s="15" t="s">
        <v>53</v>
      </c>
      <c r="BF6" s="15" t="s">
        <v>54</v>
      </c>
      <c r="BG6" s="18" t="s">
        <v>55</v>
      </c>
      <c r="BH6" s="10" t="s">
        <v>56</v>
      </c>
      <c r="BI6" s="15" t="s">
        <v>57</v>
      </c>
      <c r="BJ6" s="6" t="s">
        <v>0</v>
      </c>
    </row>
    <row r="7" spans="1:63" ht="33.75" customHeight="1" thickBot="1">
      <c r="A7" s="19"/>
      <c r="B7" s="71"/>
      <c r="C7" s="72"/>
      <c r="D7" s="72"/>
      <c r="E7" s="73"/>
      <c r="F7" s="74"/>
      <c r="G7" s="75"/>
      <c r="H7" s="118" t="s">
        <v>75</v>
      </c>
      <c r="I7" s="20">
        <v>992</v>
      </c>
      <c r="J7" s="21">
        <v>102</v>
      </c>
      <c r="K7" s="22">
        <v>5010000190</v>
      </c>
      <c r="L7" s="20">
        <v>121</v>
      </c>
      <c r="M7" s="23">
        <v>0</v>
      </c>
      <c r="N7" s="24">
        <v>10100</v>
      </c>
      <c r="O7" s="60">
        <v>210100</v>
      </c>
      <c r="P7" s="90">
        <v>729324</v>
      </c>
      <c r="Q7" s="37"/>
      <c r="R7" s="90"/>
      <c r="S7" s="90">
        <v>0</v>
      </c>
      <c r="T7" s="90">
        <f>P7+S7</f>
        <v>729324</v>
      </c>
      <c r="U7" s="76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8"/>
      <c r="AO7" s="79"/>
      <c r="AP7" s="79"/>
      <c r="AQ7" s="74"/>
      <c r="AR7" s="79"/>
      <c r="AS7" s="80"/>
      <c r="AT7" s="80"/>
      <c r="AU7" s="80"/>
      <c r="AV7" s="74"/>
      <c r="AW7" s="81"/>
      <c r="AX7" s="81"/>
      <c r="AY7" s="81"/>
      <c r="AZ7" s="72"/>
      <c r="BA7" s="72"/>
      <c r="BB7" s="72"/>
      <c r="BC7" s="72"/>
      <c r="BD7" s="82"/>
      <c r="BE7" s="83"/>
      <c r="BF7" s="82"/>
      <c r="BG7" s="72"/>
      <c r="BH7" s="72"/>
      <c r="BI7" s="80"/>
      <c r="BJ7" s="25"/>
    </row>
    <row r="8" spans="1:63" ht="33.75" customHeight="1">
      <c r="A8" s="19"/>
      <c r="B8" s="71"/>
      <c r="C8" s="72"/>
      <c r="D8" s="72"/>
      <c r="E8" s="73"/>
      <c r="F8" s="74"/>
      <c r="G8" s="75"/>
      <c r="H8" s="118" t="s">
        <v>75</v>
      </c>
      <c r="I8" s="32">
        <v>992</v>
      </c>
      <c r="J8" s="33">
        <v>102</v>
      </c>
      <c r="K8" s="22">
        <v>5010000190</v>
      </c>
      <c r="L8" s="32">
        <v>129</v>
      </c>
      <c r="M8" s="35">
        <v>0</v>
      </c>
      <c r="N8" s="36">
        <v>10100</v>
      </c>
      <c r="O8" s="36">
        <v>210100</v>
      </c>
      <c r="P8" s="90">
        <v>220255.85</v>
      </c>
      <c r="Q8" s="37"/>
      <c r="R8" s="90"/>
      <c r="S8" s="90">
        <v>0</v>
      </c>
      <c r="T8" s="90">
        <f>P8+S8</f>
        <v>220255.85</v>
      </c>
      <c r="U8" s="76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8"/>
      <c r="AO8" s="79"/>
      <c r="AP8" s="79"/>
      <c r="AQ8" s="74"/>
      <c r="AR8" s="79"/>
      <c r="AS8" s="80"/>
      <c r="AT8" s="80"/>
      <c r="AU8" s="80"/>
      <c r="AV8" s="74"/>
      <c r="AW8" s="81"/>
      <c r="AX8" s="81"/>
      <c r="AY8" s="81"/>
      <c r="AZ8" s="72"/>
      <c r="BA8" s="72"/>
      <c r="BB8" s="72"/>
      <c r="BC8" s="72"/>
      <c r="BD8" s="82"/>
      <c r="BE8" s="83"/>
      <c r="BF8" s="82"/>
      <c r="BG8" s="72"/>
      <c r="BH8" s="72"/>
      <c r="BI8" s="80"/>
      <c r="BJ8" s="25"/>
      <c r="BK8" s="86"/>
    </row>
    <row r="9" spans="1:63" ht="12.75" customHeight="1" thickBot="1">
      <c r="A9" s="19"/>
      <c r="B9" s="26"/>
      <c r="C9" s="27"/>
      <c r="D9" s="27"/>
      <c r="E9" s="28"/>
      <c r="F9" s="29"/>
      <c r="G9" s="30"/>
      <c r="H9" s="119"/>
      <c r="I9" s="45"/>
      <c r="J9" s="121" t="s">
        <v>58</v>
      </c>
      <c r="K9" s="122"/>
      <c r="L9" s="122"/>
      <c r="M9" s="122"/>
      <c r="N9" s="122"/>
      <c r="O9" s="123"/>
      <c r="P9" s="91">
        <f>P7+P8</f>
        <v>949579.85</v>
      </c>
      <c r="Q9" s="124"/>
      <c r="R9" s="125"/>
      <c r="S9" s="91">
        <f>S7+S8</f>
        <v>0</v>
      </c>
      <c r="T9" s="91">
        <f>T7+T8</f>
        <v>949579.85</v>
      </c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25" t="s">
        <v>0</v>
      </c>
    </row>
    <row r="10" spans="1:63" ht="33.75" customHeight="1" thickBot="1">
      <c r="A10" s="19"/>
      <c r="B10" s="26"/>
      <c r="C10" s="27"/>
      <c r="D10" s="27"/>
      <c r="E10" s="28"/>
      <c r="F10" s="29"/>
      <c r="G10" s="30"/>
      <c r="H10" s="118" t="s">
        <v>75</v>
      </c>
      <c r="I10" s="32">
        <v>992</v>
      </c>
      <c r="J10" s="33">
        <v>104</v>
      </c>
      <c r="K10" s="34">
        <v>5110000190</v>
      </c>
      <c r="L10" s="32">
        <v>121</v>
      </c>
      <c r="M10" s="35">
        <v>0</v>
      </c>
      <c r="N10" s="36">
        <v>10100</v>
      </c>
      <c r="O10" s="36">
        <v>210100</v>
      </c>
      <c r="P10" s="90">
        <v>3723834</v>
      </c>
      <c r="Q10" s="37"/>
      <c r="R10" s="90"/>
      <c r="S10" s="90">
        <v>0</v>
      </c>
      <c r="T10" s="90">
        <f t="shared" ref="T10:T33" si="0">P10+S10</f>
        <v>3723834</v>
      </c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9"/>
      <c r="AO10" s="40"/>
      <c r="AP10" s="40"/>
      <c r="AQ10" s="29"/>
      <c r="AR10" s="40"/>
      <c r="AS10" s="41"/>
      <c r="AT10" s="41"/>
      <c r="AU10" s="41"/>
      <c r="AV10" s="29"/>
      <c r="AW10" s="42"/>
      <c r="AX10" s="42"/>
      <c r="AY10" s="42"/>
      <c r="AZ10" s="27"/>
      <c r="BA10" s="27"/>
      <c r="BB10" s="27"/>
      <c r="BC10" s="27"/>
      <c r="BD10" s="43"/>
      <c r="BE10" s="44"/>
      <c r="BF10" s="43"/>
      <c r="BG10" s="27"/>
      <c r="BH10" s="27"/>
      <c r="BI10" s="41"/>
      <c r="BJ10" s="25"/>
    </row>
    <row r="11" spans="1:63" ht="33.75" customHeight="1" thickBot="1">
      <c r="A11" s="19"/>
      <c r="B11" s="26"/>
      <c r="C11" s="27"/>
      <c r="D11" s="27"/>
      <c r="E11" s="28"/>
      <c r="F11" s="29"/>
      <c r="G11" s="30"/>
      <c r="H11" s="118" t="s">
        <v>75</v>
      </c>
      <c r="I11" s="32">
        <v>992</v>
      </c>
      <c r="J11" s="33">
        <v>104</v>
      </c>
      <c r="K11" s="34">
        <v>5110000190</v>
      </c>
      <c r="L11" s="32">
        <v>129</v>
      </c>
      <c r="M11" s="35">
        <v>0</v>
      </c>
      <c r="N11" s="36">
        <v>10100</v>
      </c>
      <c r="O11" s="36">
        <v>210100</v>
      </c>
      <c r="P11" s="90">
        <v>1124477.08</v>
      </c>
      <c r="Q11" s="37"/>
      <c r="R11" s="90"/>
      <c r="S11" s="90">
        <v>0</v>
      </c>
      <c r="T11" s="90">
        <f t="shared" si="0"/>
        <v>1124477.08</v>
      </c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9"/>
      <c r="AO11" s="40"/>
      <c r="AP11" s="40"/>
      <c r="AQ11" s="29"/>
      <c r="AR11" s="40"/>
      <c r="AS11" s="41"/>
      <c r="AT11" s="41"/>
      <c r="AU11" s="41"/>
      <c r="AV11" s="29"/>
      <c r="AW11" s="42"/>
      <c r="AX11" s="42"/>
      <c r="AY11" s="42"/>
      <c r="AZ11" s="27"/>
      <c r="BA11" s="27"/>
      <c r="BB11" s="27"/>
      <c r="BC11" s="27"/>
      <c r="BD11" s="43"/>
      <c r="BE11" s="44"/>
      <c r="BF11" s="43"/>
      <c r="BG11" s="27"/>
      <c r="BH11" s="27"/>
      <c r="BI11" s="41"/>
      <c r="BJ11" s="25"/>
      <c r="BK11" s="86"/>
    </row>
    <row r="12" spans="1:63" ht="33.75" customHeight="1" thickBot="1">
      <c r="A12" s="19"/>
      <c r="B12" s="26"/>
      <c r="C12" s="27"/>
      <c r="D12" s="27"/>
      <c r="E12" s="28"/>
      <c r="F12" s="29"/>
      <c r="G12" s="30"/>
      <c r="H12" s="118" t="s">
        <v>75</v>
      </c>
      <c r="I12" s="32">
        <v>992</v>
      </c>
      <c r="J12" s="33">
        <v>104</v>
      </c>
      <c r="K12" s="34">
        <v>5110000190</v>
      </c>
      <c r="L12" s="32">
        <v>851</v>
      </c>
      <c r="M12" s="35">
        <v>2900100</v>
      </c>
      <c r="N12" s="36">
        <v>10100</v>
      </c>
      <c r="O12" s="36">
        <v>210100</v>
      </c>
      <c r="P12" s="90">
        <v>21000</v>
      </c>
      <c r="Q12" s="37"/>
      <c r="R12" s="90"/>
      <c r="S12" s="90">
        <v>0</v>
      </c>
      <c r="T12" s="90">
        <f t="shared" ref="T12:T14" si="1">P12+S12</f>
        <v>21000</v>
      </c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9"/>
      <c r="AO12" s="40"/>
      <c r="AP12" s="40"/>
      <c r="AQ12" s="29"/>
      <c r="AR12" s="40"/>
      <c r="AS12" s="41"/>
      <c r="AT12" s="41"/>
      <c r="AU12" s="41"/>
      <c r="AV12" s="29"/>
      <c r="AW12" s="42"/>
      <c r="AX12" s="42"/>
      <c r="AY12" s="42"/>
      <c r="AZ12" s="27"/>
      <c r="BA12" s="27"/>
      <c r="BB12" s="27"/>
      <c r="BC12" s="27"/>
      <c r="BD12" s="43"/>
      <c r="BE12" s="44"/>
      <c r="BF12" s="43"/>
      <c r="BG12" s="27"/>
      <c r="BH12" s="27"/>
      <c r="BI12" s="41"/>
      <c r="BJ12" s="25"/>
      <c r="BK12" s="86"/>
    </row>
    <row r="13" spans="1:63" ht="33.75" customHeight="1" thickBot="1">
      <c r="A13" s="19"/>
      <c r="B13" s="26"/>
      <c r="C13" s="27"/>
      <c r="D13" s="27"/>
      <c r="E13" s="28"/>
      <c r="F13" s="29"/>
      <c r="G13" s="30"/>
      <c r="H13" s="118" t="s">
        <v>75</v>
      </c>
      <c r="I13" s="32">
        <v>992</v>
      </c>
      <c r="J13" s="33">
        <v>104</v>
      </c>
      <c r="K13" s="34">
        <v>5110000190</v>
      </c>
      <c r="L13" s="32">
        <v>852</v>
      </c>
      <c r="M13" s="35">
        <v>2900100</v>
      </c>
      <c r="N13" s="36">
        <v>10100</v>
      </c>
      <c r="O13" s="36">
        <v>210100</v>
      </c>
      <c r="P13" s="90">
        <v>4000</v>
      </c>
      <c r="Q13" s="37"/>
      <c r="R13" s="90"/>
      <c r="S13" s="90">
        <v>0</v>
      </c>
      <c r="T13" s="90">
        <f t="shared" si="1"/>
        <v>4000</v>
      </c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9"/>
      <c r="AO13" s="40"/>
      <c r="AP13" s="40"/>
      <c r="AQ13" s="29"/>
      <c r="AR13" s="40"/>
      <c r="AS13" s="41"/>
      <c r="AT13" s="41"/>
      <c r="AU13" s="41"/>
      <c r="AV13" s="29"/>
      <c r="AW13" s="42"/>
      <c r="AX13" s="42"/>
      <c r="AY13" s="42"/>
      <c r="AZ13" s="27"/>
      <c r="BA13" s="27"/>
      <c r="BB13" s="27"/>
      <c r="BC13" s="27"/>
      <c r="BD13" s="43"/>
      <c r="BE13" s="44"/>
      <c r="BF13" s="43"/>
      <c r="BG13" s="27"/>
      <c r="BH13" s="27"/>
      <c r="BI13" s="41"/>
      <c r="BJ13" s="25"/>
      <c r="BK13" s="86"/>
    </row>
    <row r="14" spans="1:63" ht="33.75" customHeight="1" thickBot="1">
      <c r="A14" s="19"/>
      <c r="B14" s="26"/>
      <c r="C14" s="27"/>
      <c r="D14" s="27"/>
      <c r="E14" s="28"/>
      <c r="F14" s="29"/>
      <c r="G14" s="30"/>
      <c r="H14" s="118" t="s">
        <v>75</v>
      </c>
      <c r="I14" s="32">
        <v>992</v>
      </c>
      <c r="J14" s="33">
        <v>104</v>
      </c>
      <c r="K14" s="34">
        <v>5110000190</v>
      </c>
      <c r="L14" s="32">
        <v>540</v>
      </c>
      <c r="M14" s="35" t="s">
        <v>62</v>
      </c>
      <c r="N14" s="36">
        <v>10100</v>
      </c>
      <c r="O14" s="36">
        <v>210100</v>
      </c>
      <c r="P14" s="90">
        <v>111400</v>
      </c>
      <c r="Q14" s="37"/>
      <c r="R14" s="90"/>
      <c r="S14" s="90">
        <v>0</v>
      </c>
      <c r="T14" s="90">
        <f t="shared" si="1"/>
        <v>111400</v>
      </c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9"/>
      <c r="AO14" s="40"/>
      <c r="AP14" s="40"/>
      <c r="AQ14" s="29"/>
      <c r="AR14" s="40"/>
      <c r="AS14" s="41"/>
      <c r="AT14" s="41"/>
      <c r="AU14" s="41"/>
      <c r="AV14" s="29"/>
      <c r="AW14" s="42"/>
      <c r="AX14" s="42"/>
      <c r="AY14" s="42"/>
      <c r="AZ14" s="27"/>
      <c r="BA14" s="27"/>
      <c r="BB14" s="27"/>
      <c r="BC14" s="27"/>
      <c r="BD14" s="43"/>
      <c r="BE14" s="44"/>
      <c r="BF14" s="43"/>
      <c r="BG14" s="27"/>
      <c r="BH14" s="27"/>
      <c r="BI14" s="41"/>
      <c r="BJ14" s="25"/>
      <c r="BK14" s="86"/>
    </row>
    <row r="15" spans="1:63" s="102" customFormat="1" ht="33.75" customHeight="1">
      <c r="A15" s="99"/>
      <c r="B15" s="26"/>
      <c r="C15" s="27"/>
      <c r="D15" s="27"/>
      <c r="E15" s="28"/>
      <c r="F15" s="29"/>
      <c r="G15" s="30"/>
      <c r="H15" s="118" t="s">
        <v>75</v>
      </c>
      <c r="I15" s="32">
        <v>992</v>
      </c>
      <c r="J15" s="33">
        <v>104</v>
      </c>
      <c r="K15" s="34">
        <v>5120060190</v>
      </c>
      <c r="L15" s="32">
        <v>244</v>
      </c>
      <c r="M15" s="35" t="s">
        <v>62</v>
      </c>
      <c r="N15" s="36">
        <v>110303</v>
      </c>
      <c r="O15" s="36">
        <v>240100</v>
      </c>
      <c r="P15" s="90">
        <v>3800</v>
      </c>
      <c r="Q15" s="37"/>
      <c r="R15" s="90"/>
      <c r="S15" s="90">
        <v>0</v>
      </c>
      <c r="T15" s="90">
        <f t="shared" si="0"/>
        <v>3800</v>
      </c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40"/>
      <c r="AP15" s="40"/>
      <c r="AQ15" s="29"/>
      <c r="AR15" s="40"/>
      <c r="AS15" s="41"/>
      <c r="AT15" s="41"/>
      <c r="AU15" s="41"/>
      <c r="AV15" s="29"/>
      <c r="AW15" s="42"/>
      <c r="AX15" s="42"/>
      <c r="AY15" s="42"/>
      <c r="AZ15" s="27"/>
      <c r="BA15" s="27"/>
      <c r="BB15" s="27"/>
      <c r="BC15" s="27"/>
      <c r="BD15" s="43"/>
      <c r="BE15" s="44"/>
      <c r="BF15" s="43"/>
      <c r="BG15" s="27"/>
      <c r="BH15" s="27"/>
      <c r="BI15" s="41"/>
      <c r="BJ15" s="25" t="s">
        <v>0</v>
      </c>
      <c r="BK15" s="101"/>
    </row>
    <row r="16" spans="1:63" ht="12.75" customHeight="1" thickBot="1">
      <c r="A16" s="19"/>
      <c r="B16" s="26"/>
      <c r="C16" s="27"/>
      <c r="D16" s="27"/>
      <c r="E16" s="28"/>
      <c r="F16" s="29"/>
      <c r="G16" s="30"/>
      <c r="H16" s="31"/>
      <c r="I16" s="45"/>
      <c r="J16" s="121" t="s">
        <v>58</v>
      </c>
      <c r="K16" s="122"/>
      <c r="L16" s="122"/>
      <c r="M16" s="122"/>
      <c r="N16" s="122"/>
      <c r="O16" s="123"/>
      <c r="P16" s="91">
        <f>P10+P11+P12+P13+P14+P15</f>
        <v>4988511.08</v>
      </c>
      <c r="Q16" s="124"/>
      <c r="R16" s="125"/>
      <c r="S16" s="91">
        <f>S10+S11+S12+S13+S14+S15</f>
        <v>0</v>
      </c>
      <c r="T16" s="91">
        <f>T10+T11+T12+T13+T14+T15</f>
        <v>4988511.08</v>
      </c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26"/>
      <c r="BF16" s="126"/>
      <c r="BG16" s="126"/>
      <c r="BH16" s="126"/>
      <c r="BI16" s="126"/>
      <c r="BJ16" s="25" t="s">
        <v>0</v>
      </c>
      <c r="BK16" s="86"/>
    </row>
    <row r="17" spans="1:62" ht="39.75" customHeight="1">
      <c r="A17" s="19"/>
      <c r="B17" s="26"/>
      <c r="C17" s="27"/>
      <c r="D17" s="27"/>
      <c r="E17" s="28"/>
      <c r="F17" s="29"/>
      <c r="G17" s="30"/>
      <c r="H17" s="118" t="s">
        <v>75</v>
      </c>
      <c r="I17" s="45">
        <v>992</v>
      </c>
      <c r="J17" s="63">
        <v>106</v>
      </c>
      <c r="K17" s="63">
        <v>6810000190</v>
      </c>
      <c r="L17" s="64">
        <v>540</v>
      </c>
      <c r="M17" s="63" t="s">
        <v>63</v>
      </c>
      <c r="N17" s="36">
        <v>10100</v>
      </c>
      <c r="O17" s="36">
        <v>210100</v>
      </c>
      <c r="P17" s="92">
        <v>68200</v>
      </c>
      <c r="Q17" s="64"/>
      <c r="R17" s="65"/>
      <c r="S17" s="91">
        <v>0</v>
      </c>
      <c r="T17" s="90">
        <f>P17+S17</f>
        <v>68200</v>
      </c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25"/>
    </row>
    <row r="18" spans="1:62" ht="12.75" customHeight="1" thickBot="1">
      <c r="A18" s="19"/>
      <c r="B18" s="26"/>
      <c r="C18" s="27"/>
      <c r="D18" s="27"/>
      <c r="E18" s="28"/>
      <c r="F18" s="29"/>
      <c r="G18" s="30"/>
      <c r="H18" s="31"/>
      <c r="I18" s="45"/>
      <c r="J18" s="121" t="s">
        <v>58</v>
      </c>
      <c r="K18" s="122"/>
      <c r="L18" s="122"/>
      <c r="M18" s="122"/>
      <c r="N18" s="122"/>
      <c r="O18" s="123"/>
      <c r="P18" s="91">
        <f>P17</f>
        <v>68200</v>
      </c>
      <c r="Q18" s="124"/>
      <c r="R18" s="125"/>
      <c r="S18" s="91">
        <f>S17</f>
        <v>0</v>
      </c>
      <c r="T18" s="91">
        <f>T17</f>
        <v>68200</v>
      </c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25" t="s">
        <v>0</v>
      </c>
    </row>
    <row r="19" spans="1:62" ht="33.75" customHeight="1">
      <c r="A19" s="19"/>
      <c r="B19" s="26"/>
      <c r="C19" s="27"/>
      <c r="D19" s="27"/>
      <c r="E19" s="28"/>
      <c r="F19" s="29"/>
      <c r="G19" s="30"/>
      <c r="H19" s="118" t="s">
        <v>75</v>
      </c>
      <c r="I19" s="32">
        <v>992</v>
      </c>
      <c r="J19" s="33">
        <v>111</v>
      </c>
      <c r="K19" s="34">
        <v>5130120590</v>
      </c>
      <c r="L19" s="32">
        <v>870</v>
      </c>
      <c r="M19" s="35">
        <v>0</v>
      </c>
      <c r="N19" s="36">
        <v>10100</v>
      </c>
      <c r="O19" s="36">
        <v>210400</v>
      </c>
      <c r="P19" s="90">
        <v>10000</v>
      </c>
      <c r="Q19" s="37"/>
      <c r="R19" s="90"/>
      <c r="S19" s="90">
        <v>0</v>
      </c>
      <c r="T19" s="90">
        <f t="shared" si="0"/>
        <v>10000</v>
      </c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9"/>
      <c r="AO19" s="40"/>
      <c r="AP19" s="40"/>
      <c r="AQ19" s="29"/>
      <c r="AR19" s="40"/>
      <c r="AS19" s="41"/>
      <c r="AT19" s="41"/>
      <c r="AU19" s="41"/>
      <c r="AV19" s="29"/>
      <c r="AW19" s="42"/>
      <c r="AX19" s="42"/>
      <c r="AY19" s="42"/>
      <c r="AZ19" s="27"/>
      <c r="BA19" s="27"/>
      <c r="BB19" s="27"/>
      <c r="BC19" s="27"/>
      <c r="BD19" s="43"/>
      <c r="BE19" s="44"/>
      <c r="BF19" s="43"/>
      <c r="BG19" s="27"/>
      <c r="BH19" s="27"/>
      <c r="BI19" s="41"/>
      <c r="BJ19" s="25" t="s">
        <v>0</v>
      </c>
    </row>
    <row r="20" spans="1:62" ht="12.75" customHeight="1" thickBot="1">
      <c r="A20" s="19"/>
      <c r="B20" s="26"/>
      <c r="C20" s="27"/>
      <c r="D20" s="27"/>
      <c r="E20" s="28"/>
      <c r="F20" s="29"/>
      <c r="G20" s="30"/>
      <c r="H20" s="31"/>
      <c r="I20" s="45"/>
      <c r="J20" s="121" t="s">
        <v>58</v>
      </c>
      <c r="K20" s="122"/>
      <c r="L20" s="122"/>
      <c r="M20" s="122"/>
      <c r="N20" s="122"/>
      <c r="O20" s="123"/>
      <c r="P20" s="91">
        <f>P19</f>
        <v>10000</v>
      </c>
      <c r="Q20" s="124"/>
      <c r="R20" s="125"/>
      <c r="S20" s="91">
        <f>S19</f>
        <v>0</v>
      </c>
      <c r="T20" s="91">
        <f>T19</f>
        <v>10000</v>
      </c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25" t="s">
        <v>0</v>
      </c>
    </row>
    <row r="21" spans="1:62" ht="33.75" customHeight="1" thickBot="1">
      <c r="A21" s="19"/>
      <c r="B21" s="26"/>
      <c r="C21" s="27"/>
      <c r="D21" s="27"/>
      <c r="E21" s="28"/>
      <c r="F21" s="29"/>
      <c r="G21" s="30"/>
      <c r="H21" s="118" t="s">
        <v>75</v>
      </c>
      <c r="I21" s="32">
        <v>992</v>
      </c>
      <c r="J21" s="33">
        <v>113</v>
      </c>
      <c r="K21" s="34">
        <v>5110000190</v>
      </c>
      <c r="L21" s="32">
        <v>540</v>
      </c>
      <c r="M21" s="66" t="s">
        <v>66</v>
      </c>
      <c r="N21" s="36">
        <v>10100</v>
      </c>
      <c r="O21" s="36">
        <v>210100</v>
      </c>
      <c r="P21" s="90">
        <v>52700</v>
      </c>
      <c r="Q21" s="37"/>
      <c r="R21" s="90"/>
      <c r="S21" s="90">
        <v>0</v>
      </c>
      <c r="T21" s="90">
        <f t="shared" si="0"/>
        <v>52700</v>
      </c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9"/>
      <c r="AO21" s="40"/>
      <c r="AP21" s="40"/>
      <c r="AQ21" s="29"/>
      <c r="AR21" s="40"/>
      <c r="AS21" s="41"/>
      <c r="AT21" s="41"/>
      <c r="AU21" s="41"/>
      <c r="AV21" s="29"/>
      <c r="AW21" s="42"/>
      <c r="AX21" s="42"/>
      <c r="AY21" s="42"/>
      <c r="AZ21" s="27"/>
      <c r="BA21" s="27"/>
      <c r="BB21" s="27"/>
      <c r="BC21" s="27"/>
      <c r="BD21" s="43"/>
      <c r="BE21" s="44"/>
      <c r="BF21" s="43"/>
      <c r="BG21" s="27"/>
      <c r="BH21" s="27"/>
      <c r="BI21" s="41"/>
      <c r="BJ21" s="25"/>
    </row>
    <row r="22" spans="1:62" ht="33.75" customHeight="1" thickBot="1">
      <c r="A22" s="19"/>
      <c r="B22" s="26"/>
      <c r="C22" s="27"/>
      <c r="D22" s="27"/>
      <c r="E22" s="28"/>
      <c r="F22" s="29"/>
      <c r="G22" s="30"/>
      <c r="H22" s="118" t="s">
        <v>75</v>
      </c>
      <c r="I22" s="32">
        <v>992</v>
      </c>
      <c r="J22" s="33">
        <v>113</v>
      </c>
      <c r="K22" s="34">
        <v>5140010050</v>
      </c>
      <c r="L22" s="32">
        <v>853</v>
      </c>
      <c r="M22" s="35">
        <v>0</v>
      </c>
      <c r="N22" s="36">
        <v>10100</v>
      </c>
      <c r="O22" s="36">
        <v>210100</v>
      </c>
      <c r="P22" s="90">
        <v>20000</v>
      </c>
      <c r="Q22" s="37"/>
      <c r="R22" s="90"/>
      <c r="S22" s="90">
        <v>0</v>
      </c>
      <c r="T22" s="90">
        <f t="shared" ref="T22" si="2">P22+S22</f>
        <v>20000</v>
      </c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9"/>
      <c r="AO22" s="40"/>
      <c r="AP22" s="40"/>
      <c r="AQ22" s="29"/>
      <c r="AR22" s="40"/>
      <c r="AS22" s="41"/>
      <c r="AT22" s="41"/>
      <c r="AU22" s="41"/>
      <c r="AV22" s="29"/>
      <c r="AW22" s="42"/>
      <c r="AX22" s="42"/>
      <c r="AY22" s="42"/>
      <c r="AZ22" s="27"/>
      <c r="BA22" s="27"/>
      <c r="BB22" s="27"/>
      <c r="BC22" s="27"/>
      <c r="BD22" s="43"/>
      <c r="BE22" s="44"/>
      <c r="BF22" s="43"/>
      <c r="BG22" s="27"/>
      <c r="BH22" s="27"/>
      <c r="BI22" s="41"/>
      <c r="BJ22" s="25"/>
    </row>
    <row r="23" spans="1:62" ht="33.75" customHeight="1" thickBot="1">
      <c r="A23" s="19"/>
      <c r="B23" s="26"/>
      <c r="C23" s="27"/>
      <c r="D23" s="27"/>
      <c r="E23" s="28"/>
      <c r="F23" s="29"/>
      <c r="G23" s="30"/>
      <c r="H23" s="118" t="s">
        <v>75</v>
      </c>
      <c r="I23" s="32">
        <v>992</v>
      </c>
      <c r="J23" s="33">
        <v>113</v>
      </c>
      <c r="K23" s="34">
        <v>5110100590</v>
      </c>
      <c r="L23" s="32">
        <v>111</v>
      </c>
      <c r="M23" s="35">
        <v>0</v>
      </c>
      <c r="N23" s="36">
        <v>10100</v>
      </c>
      <c r="O23" s="36">
        <v>210100</v>
      </c>
      <c r="P23" s="90">
        <v>3930905</v>
      </c>
      <c r="Q23" s="37"/>
      <c r="R23" s="90"/>
      <c r="S23" s="90">
        <v>0</v>
      </c>
      <c r="T23" s="90">
        <f t="shared" ref="T23:T27" si="3">P23+S23</f>
        <v>3930905</v>
      </c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9"/>
      <c r="AO23" s="40"/>
      <c r="AP23" s="40"/>
      <c r="AQ23" s="29"/>
      <c r="AR23" s="40"/>
      <c r="AS23" s="41"/>
      <c r="AT23" s="41"/>
      <c r="AU23" s="41"/>
      <c r="AV23" s="29"/>
      <c r="AW23" s="42"/>
      <c r="AX23" s="42"/>
      <c r="AY23" s="42"/>
      <c r="AZ23" s="27"/>
      <c r="BA23" s="27"/>
      <c r="BB23" s="27"/>
      <c r="BC23" s="27"/>
      <c r="BD23" s="43"/>
      <c r="BE23" s="44"/>
      <c r="BF23" s="43"/>
      <c r="BG23" s="27"/>
      <c r="BH23" s="27"/>
      <c r="BI23" s="41"/>
      <c r="BJ23" s="25"/>
    </row>
    <row r="24" spans="1:62" ht="33.75" customHeight="1" thickBot="1">
      <c r="A24" s="19"/>
      <c r="B24" s="26"/>
      <c r="C24" s="27"/>
      <c r="D24" s="27"/>
      <c r="E24" s="28"/>
      <c r="F24" s="29"/>
      <c r="G24" s="30"/>
      <c r="H24" s="118" t="s">
        <v>75</v>
      </c>
      <c r="I24" s="32">
        <v>992</v>
      </c>
      <c r="J24" s="33">
        <v>113</v>
      </c>
      <c r="K24" s="34">
        <v>5110100590</v>
      </c>
      <c r="L24" s="32">
        <v>119</v>
      </c>
      <c r="M24" s="35">
        <v>0</v>
      </c>
      <c r="N24" s="36">
        <v>10100</v>
      </c>
      <c r="O24" s="36">
        <v>210100</v>
      </c>
      <c r="P24" s="90">
        <v>1187133.31</v>
      </c>
      <c r="Q24" s="37"/>
      <c r="R24" s="90"/>
      <c r="S24" s="90">
        <v>0</v>
      </c>
      <c r="T24" s="90">
        <f t="shared" si="3"/>
        <v>1187133.31</v>
      </c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9"/>
      <c r="AO24" s="40"/>
      <c r="AP24" s="40"/>
      <c r="AQ24" s="29"/>
      <c r="AR24" s="40"/>
      <c r="AS24" s="41"/>
      <c r="AT24" s="41"/>
      <c r="AU24" s="41"/>
      <c r="AV24" s="29"/>
      <c r="AW24" s="42"/>
      <c r="AX24" s="42"/>
      <c r="AY24" s="42"/>
      <c r="AZ24" s="27"/>
      <c r="BA24" s="27"/>
      <c r="BB24" s="27"/>
      <c r="BC24" s="27"/>
      <c r="BD24" s="43"/>
      <c r="BE24" s="44"/>
      <c r="BF24" s="43"/>
      <c r="BG24" s="27"/>
      <c r="BH24" s="27"/>
      <c r="BI24" s="41"/>
      <c r="BJ24" s="25"/>
    </row>
    <row r="25" spans="1:62" ht="33.75" customHeight="1" thickBot="1">
      <c r="A25" s="19"/>
      <c r="B25" s="26"/>
      <c r="C25" s="27"/>
      <c r="D25" s="27"/>
      <c r="E25" s="28"/>
      <c r="F25" s="29"/>
      <c r="G25" s="30"/>
      <c r="H25" s="118" t="s">
        <v>75</v>
      </c>
      <c r="I25" s="112">
        <v>992</v>
      </c>
      <c r="J25" s="113">
        <v>113</v>
      </c>
      <c r="K25" s="114">
        <v>5110100590</v>
      </c>
      <c r="L25" s="112">
        <v>853</v>
      </c>
      <c r="M25" s="115">
        <v>0</v>
      </c>
      <c r="N25" s="106">
        <v>10100</v>
      </c>
      <c r="O25" s="106">
        <v>210100</v>
      </c>
      <c r="P25" s="116">
        <v>12000</v>
      </c>
      <c r="Q25" s="117"/>
      <c r="R25" s="116"/>
      <c r="S25" s="116">
        <v>0</v>
      </c>
      <c r="T25" s="116">
        <f t="shared" si="3"/>
        <v>12000</v>
      </c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9"/>
      <c r="AO25" s="40"/>
      <c r="AP25" s="40"/>
      <c r="AQ25" s="29"/>
      <c r="AR25" s="40"/>
      <c r="AS25" s="41"/>
      <c r="AT25" s="41"/>
      <c r="AU25" s="41"/>
      <c r="AV25" s="29"/>
      <c r="AW25" s="42"/>
      <c r="AX25" s="42"/>
      <c r="AY25" s="42"/>
      <c r="AZ25" s="27"/>
      <c r="BA25" s="27"/>
      <c r="BB25" s="27"/>
      <c r="BC25" s="27"/>
      <c r="BD25" s="43"/>
      <c r="BE25" s="44"/>
      <c r="BF25" s="43"/>
      <c r="BG25" s="27"/>
      <c r="BH25" s="27"/>
      <c r="BI25" s="41"/>
      <c r="BJ25" s="25"/>
    </row>
    <row r="26" spans="1:62" ht="33.75" customHeight="1" thickBot="1">
      <c r="A26" s="19" t="s">
        <v>76</v>
      </c>
      <c r="B26" s="26"/>
      <c r="C26" s="27"/>
      <c r="D26" s="27"/>
      <c r="E26" s="28"/>
      <c r="F26" s="29"/>
      <c r="G26" s="30"/>
      <c r="H26" s="118" t="s">
        <v>75</v>
      </c>
      <c r="I26" s="112">
        <v>992</v>
      </c>
      <c r="J26" s="113">
        <v>113</v>
      </c>
      <c r="K26" s="114">
        <v>5110100590</v>
      </c>
      <c r="L26" s="112">
        <v>244</v>
      </c>
      <c r="M26" s="115">
        <v>0</v>
      </c>
      <c r="N26" s="106">
        <v>10100</v>
      </c>
      <c r="O26" s="106">
        <v>210100</v>
      </c>
      <c r="P26" s="116">
        <v>20000</v>
      </c>
      <c r="Q26" s="117"/>
      <c r="R26" s="116"/>
      <c r="S26" s="116">
        <v>0</v>
      </c>
      <c r="T26" s="116">
        <f t="shared" si="3"/>
        <v>20000</v>
      </c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9"/>
      <c r="AO26" s="40"/>
      <c r="AP26" s="40"/>
      <c r="AQ26" s="29"/>
      <c r="AR26" s="40"/>
      <c r="AS26" s="41"/>
      <c r="AT26" s="41"/>
      <c r="AU26" s="41"/>
      <c r="AV26" s="29"/>
      <c r="AW26" s="42"/>
      <c r="AX26" s="42"/>
      <c r="AY26" s="42"/>
      <c r="AZ26" s="27"/>
      <c r="BA26" s="27"/>
      <c r="BB26" s="27"/>
      <c r="BC26" s="27"/>
      <c r="BD26" s="43"/>
      <c r="BE26" s="44"/>
      <c r="BF26" s="43"/>
      <c r="BG26" s="27"/>
      <c r="BH26" s="27"/>
      <c r="BI26" s="41"/>
      <c r="BJ26" s="25"/>
    </row>
    <row r="27" spans="1:62" ht="33.75" customHeight="1" thickBot="1">
      <c r="A27" s="19"/>
      <c r="B27" s="26"/>
      <c r="C27" s="27"/>
      <c r="D27" s="27"/>
      <c r="E27" s="28"/>
      <c r="F27" s="29"/>
      <c r="G27" s="30"/>
      <c r="H27" s="118" t="s">
        <v>75</v>
      </c>
      <c r="I27" s="32">
        <v>992</v>
      </c>
      <c r="J27" s="33">
        <v>113</v>
      </c>
      <c r="K27" s="34">
        <v>5210010020</v>
      </c>
      <c r="L27" s="32">
        <v>244</v>
      </c>
      <c r="M27" s="35">
        <v>0</v>
      </c>
      <c r="N27" s="36">
        <v>10100</v>
      </c>
      <c r="O27" s="67" t="s">
        <v>64</v>
      </c>
      <c r="P27" s="90">
        <v>20000</v>
      </c>
      <c r="Q27" s="37"/>
      <c r="R27" s="90"/>
      <c r="S27" s="90">
        <v>0</v>
      </c>
      <c r="T27" s="90">
        <f t="shared" si="3"/>
        <v>20000</v>
      </c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9"/>
      <c r="AO27" s="40"/>
      <c r="AP27" s="40"/>
      <c r="AQ27" s="29"/>
      <c r="AR27" s="40"/>
      <c r="AS27" s="41"/>
      <c r="AT27" s="41"/>
      <c r="AU27" s="41"/>
      <c r="AV27" s="29"/>
      <c r="AW27" s="42"/>
      <c r="AX27" s="42"/>
      <c r="AY27" s="42"/>
      <c r="AZ27" s="27"/>
      <c r="BA27" s="27"/>
      <c r="BB27" s="27"/>
      <c r="BC27" s="27"/>
      <c r="BD27" s="43"/>
      <c r="BE27" s="44"/>
      <c r="BF27" s="43"/>
      <c r="BG27" s="27"/>
      <c r="BH27" s="27"/>
      <c r="BI27" s="41"/>
      <c r="BJ27" s="25"/>
    </row>
    <row r="28" spans="1:62" ht="50.25" customHeight="1" thickBot="1">
      <c r="A28" s="19"/>
      <c r="B28" s="26"/>
      <c r="C28" s="27"/>
      <c r="D28" s="27"/>
      <c r="E28" s="28"/>
      <c r="F28" s="29"/>
      <c r="G28" s="30"/>
      <c r="H28" s="118" t="s">
        <v>78</v>
      </c>
      <c r="I28" s="32">
        <v>992</v>
      </c>
      <c r="J28" s="33">
        <v>113</v>
      </c>
      <c r="K28" s="34">
        <v>1510110070</v>
      </c>
      <c r="L28" s="32">
        <v>244</v>
      </c>
      <c r="M28" s="35">
        <v>0</v>
      </c>
      <c r="N28" s="36">
        <v>10100</v>
      </c>
      <c r="O28" s="36">
        <v>210100</v>
      </c>
      <c r="P28" s="90">
        <v>3000</v>
      </c>
      <c r="Q28" s="37"/>
      <c r="R28" s="90"/>
      <c r="S28" s="90">
        <v>0</v>
      </c>
      <c r="T28" s="90">
        <f t="shared" ref="T28:T29" si="4">P28+S28</f>
        <v>3000</v>
      </c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9"/>
      <c r="AO28" s="40"/>
      <c r="AP28" s="40"/>
      <c r="AQ28" s="29"/>
      <c r="AR28" s="40"/>
      <c r="AS28" s="41"/>
      <c r="AT28" s="41"/>
      <c r="AU28" s="41"/>
      <c r="AV28" s="29"/>
      <c r="AW28" s="42"/>
      <c r="AX28" s="42"/>
      <c r="AY28" s="42"/>
      <c r="AZ28" s="27"/>
      <c r="BA28" s="27"/>
      <c r="BB28" s="27"/>
      <c r="BC28" s="27"/>
      <c r="BD28" s="43"/>
      <c r="BE28" s="44"/>
      <c r="BF28" s="43"/>
      <c r="BG28" s="27"/>
      <c r="BH28" s="27"/>
      <c r="BI28" s="41"/>
      <c r="BJ28" s="25"/>
    </row>
    <row r="29" spans="1:62" ht="46.5" customHeight="1" thickBot="1">
      <c r="A29" s="19"/>
      <c r="B29" s="26"/>
      <c r="C29" s="27"/>
      <c r="D29" s="27"/>
      <c r="E29" s="28"/>
      <c r="F29" s="29"/>
      <c r="G29" s="30"/>
      <c r="H29" s="118" t="s">
        <v>79</v>
      </c>
      <c r="I29" s="32">
        <v>992</v>
      </c>
      <c r="J29" s="33">
        <v>113</v>
      </c>
      <c r="K29" s="34">
        <v>1010110070</v>
      </c>
      <c r="L29" s="32">
        <v>247</v>
      </c>
      <c r="M29" s="35">
        <v>0</v>
      </c>
      <c r="N29" s="36">
        <v>10100</v>
      </c>
      <c r="O29" s="36">
        <v>210100</v>
      </c>
      <c r="P29" s="90">
        <v>198385.84</v>
      </c>
      <c r="Q29" s="37"/>
      <c r="R29" s="90"/>
      <c r="S29" s="90">
        <v>0</v>
      </c>
      <c r="T29" s="90">
        <f t="shared" si="4"/>
        <v>198385.84</v>
      </c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9"/>
      <c r="AO29" s="40"/>
      <c r="AP29" s="40"/>
      <c r="AQ29" s="29"/>
      <c r="AR29" s="40"/>
      <c r="AS29" s="41"/>
      <c r="AT29" s="41"/>
      <c r="AU29" s="41"/>
      <c r="AV29" s="29"/>
      <c r="AW29" s="42"/>
      <c r="AX29" s="42"/>
      <c r="AY29" s="42"/>
      <c r="AZ29" s="27"/>
      <c r="BA29" s="27"/>
      <c r="BB29" s="27"/>
      <c r="BC29" s="27"/>
      <c r="BD29" s="43"/>
      <c r="BE29" s="44"/>
      <c r="BF29" s="43"/>
      <c r="BG29" s="27"/>
      <c r="BH29" s="27"/>
      <c r="BI29" s="41"/>
      <c r="BJ29" s="25"/>
    </row>
    <row r="30" spans="1:62" ht="46.5" customHeight="1" thickBot="1">
      <c r="A30" s="19"/>
      <c r="B30" s="26"/>
      <c r="C30" s="27"/>
      <c r="D30" s="27"/>
      <c r="E30" s="28"/>
      <c r="F30" s="29"/>
      <c r="G30" s="30"/>
      <c r="H30" s="118" t="s">
        <v>79</v>
      </c>
      <c r="I30" s="32">
        <v>992</v>
      </c>
      <c r="J30" s="33">
        <v>113</v>
      </c>
      <c r="K30" s="34">
        <v>1010110070</v>
      </c>
      <c r="L30" s="32">
        <v>244</v>
      </c>
      <c r="M30" s="35">
        <v>0</v>
      </c>
      <c r="N30" s="36">
        <v>10100</v>
      </c>
      <c r="O30" s="36">
        <v>210100</v>
      </c>
      <c r="P30" s="90">
        <v>753720</v>
      </c>
      <c r="Q30" s="37"/>
      <c r="R30" s="90"/>
      <c r="S30" s="90">
        <v>0</v>
      </c>
      <c r="T30" s="90">
        <f t="shared" ref="T30" si="5">P30+S30</f>
        <v>753720</v>
      </c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9"/>
      <c r="AO30" s="40"/>
      <c r="AP30" s="40"/>
      <c r="AQ30" s="29"/>
      <c r="AR30" s="40"/>
      <c r="AS30" s="41"/>
      <c r="AT30" s="41"/>
      <c r="AU30" s="41"/>
      <c r="AV30" s="29"/>
      <c r="AW30" s="42"/>
      <c r="AX30" s="42"/>
      <c r="AY30" s="42"/>
      <c r="AZ30" s="27"/>
      <c r="BA30" s="27"/>
      <c r="BB30" s="27"/>
      <c r="BC30" s="27"/>
      <c r="BD30" s="43"/>
      <c r="BE30" s="44"/>
      <c r="BF30" s="43"/>
      <c r="BG30" s="27"/>
      <c r="BH30" s="27"/>
      <c r="BI30" s="41"/>
      <c r="BJ30" s="25"/>
    </row>
    <row r="31" spans="1:62" ht="50.25" customHeight="1" thickBot="1">
      <c r="A31" s="19"/>
      <c r="B31" s="26"/>
      <c r="C31" s="27"/>
      <c r="D31" s="27"/>
      <c r="E31" s="28"/>
      <c r="F31" s="29"/>
      <c r="G31" s="30"/>
      <c r="H31" s="118" t="s">
        <v>80</v>
      </c>
      <c r="I31" s="32">
        <v>992</v>
      </c>
      <c r="J31" s="33">
        <v>113</v>
      </c>
      <c r="K31" s="84" t="s">
        <v>81</v>
      </c>
      <c r="L31" s="32">
        <v>123</v>
      </c>
      <c r="M31" s="35">
        <v>0</v>
      </c>
      <c r="N31" s="36">
        <v>10100</v>
      </c>
      <c r="O31" s="103" t="s">
        <v>72</v>
      </c>
      <c r="P31" s="90">
        <v>150000</v>
      </c>
      <c r="Q31" s="37"/>
      <c r="R31" s="90"/>
      <c r="S31" s="90">
        <v>0</v>
      </c>
      <c r="T31" s="90">
        <f t="shared" ref="T31" si="6">P31+S31</f>
        <v>150000</v>
      </c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9"/>
      <c r="AO31" s="40"/>
      <c r="AP31" s="40"/>
      <c r="AQ31" s="29"/>
      <c r="AR31" s="40"/>
      <c r="AS31" s="41"/>
      <c r="AT31" s="41"/>
      <c r="AU31" s="41"/>
      <c r="AV31" s="29"/>
      <c r="AW31" s="42"/>
      <c r="AX31" s="42"/>
      <c r="AY31" s="42"/>
      <c r="AZ31" s="27"/>
      <c r="BA31" s="27"/>
      <c r="BB31" s="27"/>
      <c r="BC31" s="27"/>
      <c r="BD31" s="43"/>
      <c r="BE31" s="44"/>
      <c r="BF31" s="43"/>
      <c r="BG31" s="27"/>
      <c r="BH31" s="27"/>
      <c r="BI31" s="41"/>
      <c r="BJ31" s="25"/>
    </row>
    <row r="32" spans="1:62" ht="46.5" customHeight="1" thickBot="1">
      <c r="A32" s="19"/>
      <c r="B32" s="26"/>
      <c r="C32" s="27"/>
      <c r="D32" s="27"/>
      <c r="E32" s="28"/>
      <c r="F32" s="29"/>
      <c r="G32" s="30"/>
      <c r="H32" s="118" t="s">
        <v>82</v>
      </c>
      <c r="I32" s="32">
        <v>992</v>
      </c>
      <c r="J32" s="33">
        <v>113</v>
      </c>
      <c r="K32" s="84" t="s">
        <v>83</v>
      </c>
      <c r="L32" s="32">
        <v>244</v>
      </c>
      <c r="M32" s="35">
        <v>0</v>
      </c>
      <c r="N32" s="36">
        <v>10100</v>
      </c>
      <c r="O32" s="36">
        <v>210100</v>
      </c>
      <c r="P32" s="90">
        <v>3000</v>
      </c>
      <c r="Q32" s="37"/>
      <c r="R32" s="90"/>
      <c r="S32" s="90">
        <v>0</v>
      </c>
      <c r="T32" s="90">
        <f t="shared" ref="T32" si="7">P32+S32</f>
        <v>3000</v>
      </c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9"/>
      <c r="AO32" s="40"/>
      <c r="AP32" s="40"/>
      <c r="AQ32" s="29"/>
      <c r="AR32" s="40"/>
      <c r="AS32" s="41"/>
      <c r="AT32" s="41"/>
      <c r="AU32" s="41"/>
      <c r="AV32" s="29"/>
      <c r="AW32" s="42"/>
      <c r="AX32" s="42"/>
      <c r="AY32" s="42"/>
      <c r="AZ32" s="27"/>
      <c r="BA32" s="27"/>
      <c r="BB32" s="27"/>
      <c r="BC32" s="27"/>
      <c r="BD32" s="43"/>
      <c r="BE32" s="44"/>
      <c r="BF32" s="43"/>
      <c r="BG32" s="27"/>
      <c r="BH32" s="27"/>
      <c r="BI32" s="41"/>
      <c r="BJ32" s="25"/>
    </row>
    <row r="33" spans="1:62" ht="50.25" customHeight="1" thickBot="1">
      <c r="A33" s="19"/>
      <c r="B33" s="26"/>
      <c r="C33" s="27"/>
      <c r="D33" s="27"/>
      <c r="E33" s="28"/>
      <c r="F33" s="29"/>
      <c r="G33" s="30"/>
      <c r="H33" s="118" t="s">
        <v>82</v>
      </c>
      <c r="I33" s="32">
        <v>992</v>
      </c>
      <c r="J33" s="33">
        <v>113</v>
      </c>
      <c r="K33" s="84" t="s">
        <v>84</v>
      </c>
      <c r="L33" s="32">
        <v>244</v>
      </c>
      <c r="M33" s="35">
        <v>0</v>
      </c>
      <c r="N33" s="36">
        <v>10100</v>
      </c>
      <c r="O33" s="36">
        <v>210100</v>
      </c>
      <c r="P33" s="90">
        <v>3000</v>
      </c>
      <c r="Q33" s="37"/>
      <c r="R33" s="90"/>
      <c r="S33" s="90">
        <v>0</v>
      </c>
      <c r="T33" s="90">
        <f t="shared" si="0"/>
        <v>3000</v>
      </c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9"/>
      <c r="AO33" s="40"/>
      <c r="AP33" s="40"/>
      <c r="AQ33" s="29"/>
      <c r="AR33" s="40"/>
      <c r="AS33" s="41"/>
      <c r="AT33" s="41"/>
      <c r="AU33" s="41"/>
      <c r="AV33" s="29"/>
      <c r="AW33" s="42"/>
      <c r="AX33" s="42"/>
      <c r="AY33" s="42"/>
      <c r="AZ33" s="27"/>
      <c r="BA33" s="27"/>
      <c r="BB33" s="27"/>
      <c r="BC33" s="27"/>
      <c r="BD33" s="43"/>
      <c r="BE33" s="44"/>
      <c r="BF33" s="43"/>
      <c r="BG33" s="27"/>
      <c r="BH33" s="27"/>
      <c r="BI33" s="41"/>
      <c r="BJ33" s="25"/>
    </row>
    <row r="34" spans="1:62" ht="55.5" customHeight="1" thickBot="1">
      <c r="A34" s="19"/>
      <c r="B34" s="26"/>
      <c r="C34" s="27"/>
      <c r="D34" s="27"/>
      <c r="E34" s="28"/>
      <c r="F34" s="29"/>
      <c r="G34" s="30"/>
      <c r="H34" s="118" t="s">
        <v>104</v>
      </c>
      <c r="I34" s="32">
        <v>992</v>
      </c>
      <c r="J34" s="33">
        <v>113</v>
      </c>
      <c r="K34" s="84" t="s">
        <v>105</v>
      </c>
      <c r="L34" s="32">
        <v>244</v>
      </c>
      <c r="M34" s="35">
        <v>0</v>
      </c>
      <c r="N34" s="36">
        <v>10100</v>
      </c>
      <c r="O34" s="67" t="s">
        <v>65</v>
      </c>
      <c r="P34" s="90">
        <v>60000</v>
      </c>
      <c r="Q34" s="37"/>
      <c r="R34" s="90"/>
      <c r="S34" s="90">
        <v>0</v>
      </c>
      <c r="T34" s="90">
        <f t="shared" ref="T34:T37" si="8">P34+S34</f>
        <v>60000</v>
      </c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9"/>
      <c r="AO34" s="40"/>
      <c r="AP34" s="40"/>
      <c r="AQ34" s="29"/>
      <c r="AR34" s="40"/>
      <c r="AS34" s="41"/>
      <c r="AT34" s="41"/>
      <c r="AU34" s="41"/>
      <c r="AV34" s="29"/>
      <c r="AW34" s="42"/>
      <c r="AX34" s="42"/>
      <c r="AY34" s="42"/>
      <c r="AZ34" s="27"/>
      <c r="BA34" s="27"/>
      <c r="BB34" s="27"/>
      <c r="BC34" s="27"/>
      <c r="BD34" s="43"/>
      <c r="BE34" s="44"/>
      <c r="BF34" s="43"/>
      <c r="BG34" s="27"/>
      <c r="BH34" s="27"/>
      <c r="BI34" s="41"/>
      <c r="BJ34" s="25"/>
    </row>
    <row r="35" spans="1:62" ht="48.75" customHeight="1" thickBot="1">
      <c r="A35" s="19"/>
      <c r="B35" s="26"/>
      <c r="C35" s="27"/>
      <c r="D35" s="27"/>
      <c r="E35" s="28"/>
      <c r="F35" s="29"/>
      <c r="G35" s="30"/>
      <c r="H35" s="118" t="s">
        <v>106</v>
      </c>
      <c r="I35" s="32">
        <v>992</v>
      </c>
      <c r="J35" s="33">
        <v>113</v>
      </c>
      <c r="K35" s="84" t="s">
        <v>107</v>
      </c>
      <c r="L35" s="32">
        <v>244</v>
      </c>
      <c r="M35" s="35">
        <v>0</v>
      </c>
      <c r="N35" s="36">
        <v>10100</v>
      </c>
      <c r="O35" s="36">
        <v>211300</v>
      </c>
      <c r="P35" s="90">
        <v>5000</v>
      </c>
      <c r="Q35" s="37"/>
      <c r="R35" s="90"/>
      <c r="S35" s="90">
        <v>0</v>
      </c>
      <c r="T35" s="90">
        <f t="shared" si="8"/>
        <v>5000</v>
      </c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9"/>
      <c r="AO35" s="40"/>
      <c r="AP35" s="40"/>
      <c r="AQ35" s="29"/>
      <c r="AR35" s="40"/>
      <c r="AS35" s="41"/>
      <c r="AT35" s="41"/>
      <c r="AU35" s="41"/>
      <c r="AV35" s="29"/>
      <c r="AW35" s="42"/>
      <c r="AX35" s="42"/>
      <c r="AY35" s="42"/>
      <c r="AZ35" s="27"/>
      <c r="BA35" s="27"/>
      <c r="BB35" s="27"/>
      <c r="BC35" s="27"/>
      <c r="BD35" s="43"/>
      <c r="BE35" s="44"/>
      <c r="BF35" s="43"/>
      <c r="BG35" s="27"/>
      <c r="BH35" s="27"/>
      <c r="BI35" s="41"/>
      <c r="BJ35" s="25"/>
    </row>
    <row r="36" spans="1:62" ht="46.5" customHeight="1" thickBot="1">
      <c r="A36" s="19"/>
      <c r="B36" s="26"/>
      <c r="C36" s="27"/>
      <c r="D36" s="27"/>
      <c r="E36" s="28"/>
      <c r="F36" s="29"/>
      <c r="G36" s="30"/>
      <c r="H36" s="118" t="s">
        <v>108</v>
      </c>
      <c r="I36" s="32">
        <v>992</v>
      </c>
      <c r="J36" s="33">
        <v>113</v>
      </c>
      <c r="K36" s="84" t="s">
        <v>109</v>
      </c>
      <c r="L36" s="32">
        <v>360</v>
      </c>
      <c r="M36" s="35">
        <v>0</v>
      </c>
      <c r="N36" s="106">
        <v>10100</v>
      </c>
      <c r="O36" s="36" t="s">
        <v>65</v>
      </c>
      <c r="P36" s="90">
        <v>5000</v>
      </c>
      <c r="Q36" s="37"/>
      <c r="R36" s="90"/>
      <c r="S36" s="90">
        <v>0</v>
      </c>
      <c r="T36" s="90">
        <f t="shared" ref="T36" si="9">P36+S36</f>
        <v>5000</v>
      </c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9"/>
      <c r="AO36" s="40"/>
      <c r="AP36" s="40"/>
      <c r="AQ36" s="29"/>
      <c r="AR36" s="40"/>
      <c r="AS36" s="41"/>
      <c r="AT36" s="41"/>
      <c r="AU36" s="41"/>
      <c r="AV36" s="29"/>
      <c r="AW36" s="42"/>
      <c r="AX36" s="42"/>
      <c r="AY36" s="42"/>
      <c r="AZ36" s="27"/>
      <c r="BA36" s="27"/>
      <c r="BB36" s="27"/>
      <c r="BC36" s="27"/>
      <c r="BD36" s="43"/>
      <c r="BE36" s="44"/>
      <c r="BF36" s="43"/>
      <c r="BG36" s="27"/>
      <c r="BH36" s="27"/>
      <c r="BI36" s="41"/>
      <c r="BJ36" s="25"/>
    </row>
    <row r="37" spans="1:62" ht="45.75" customHeight="1">
      <c r="A37" s="19"/>
      <c r="B37" s="26"/>
      <c r="C37" s="27"/>
      <c r="D37" s="27"/>
      <c r="E37" s="28"/>
      <c r="F37" s="29"/>
      <c r="G37" s="30"/>
      <c r="H37" s="118" t="s">
        <v>108</v>
      </c>
      <c r="I37" s="32">
        <v>992</v>
      </c>
      <c r="J37" s="33">
        <v>113</v>
      </c>
      <c r="K37" s="84" t="s">
        <v>109</v>
      </c>
      <c r="L37" s="32">
        <v>244</v>
      </c>
      <c r="M37" s="35">
        <v>0</v>
      </c>
      <c r="N37" s="106">
        <v>10100</v>
      </c>
      <c r="O37" s="36" t="s">
        <v>65</v>
      </c>
      <c r="P37" s="90">
        <v>95000</v>
      </c>
      <c r="Q37" s="37"/>
      <c r="R37" s="90"/>
      <c r="S37" s="90">
        <v>0</v>
      </c>
      <c r="T37" s="90">
        <f t="shared" si="8"/>
        <v>95000</v>
      </c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9"/>
      <c r="AO37" s="40"/>
      <c r="AP37" s="40"/>
      <c r="AQ37" s="29"/>
      <c r="AR37" s="40"/>
      <c r="AS37" s="41"/>
      <c r="AT37" s="41"/>
      <c r="AU37" s="41"/>
      <c r="AV37" s="29"/>
      <c r="AW37" s="42"/>
      <c r="AX37" s="42"/>
      <c r="AY37" s="42"/>
      <c r="AZ37" s="27"/>
      <c r="BA37" s="27"/>
      <c r="BB37" s="27"/>
      <c r="BC37" s="27"/>
      <c r="BD37" s="43"/>
      <c r="BE37" s="44"/>
      <c r="BF37" s="43"/>
      <c r="BG37" s="27"/>
      <c r="BH37" s="27"/>
      <c r="BI37" s="41"/>
      <c r="BJ37" s="25"/>
    </row>
    <row r="38" spans="1:62" ht="12.75" customHeight="1" thickBot="1">
      <c r="A38" s="19"/>
      <c r="B38" s="26"/>
      <c r="C38" s="27"/>
      <c r="D38" s="27"/>
      <c r="E38" s="28"/>
      <c r="F38" s="29"/>
      <c r="G38" s="30"/>
      <c r="H38" s="31"/>
      <c r="I38" s="45"/>
      <c r="J38" s="121" t="s">
        <v>58</v>
      </c>
      <c r="K38" s="135"/>
      <c r="L38" s="135"/>
      <c r="M38" s="135"/>
      <c r="N38" s="135"/>
      <c r="O38" s="136"/>
      <c r="P38" s="91">
        <f>P21+P22+P23+P24+P25+P26+P27+P28+P29+P30+P31+P32+P33+P34+P35+P37+P36</f>
        <v>6518844.1500000004</v>
      </c>
      <c r="Q38" s="124"/>
      <c r="R38" s="125"/>
      <c r="S38" s="91">
        <f>S21+S22+S23+S24+S25+S26+S27+S28+S29+S30+S31+S32+S33+S34+S35+S37+S36</f>
        <v>0</v>
      </c>
      <c r="T38" s="91">
        <f>T21+T22+T23+T24+T25+T26+T28+T27+T29+T30+T31+T32+T33+T34+T35+T37+T36</f>
        <v>6518844.1500000004</v>
      </c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6"/>
      <c r="AM38" s="126"/>
      <c r="AN38" s="126"/>
      <c r="AO38" s="126"/>
      <c r="AP38" s="126"/>
      <c r="AQ38" s="126"/>
      <c r="AR38" s="126"/>
      <c r="AS38" s="126"/>
      <c r="AT38" s="126"/>
      <c r="AU38" s="126"/>
      <c r="AV38" s="126"/>
      <c r="AW38" s="126"/>
      <c r="AX38" s="126"/>
      <c r="AY38" s="126"/>
      <c r="AZ38" s="126"/>
      <c r="BA38" s="126"/>
      <c r="BB38" s="126"/>
      <c r="BC38" s="126"/>
      <c r="BD38" s="126"/>
      <c r="BE38" s="126"/>
      <c r="BF38" s="126"/>
      <c r="BG38" s="126"/>
      <c r="BH38" s="126"/>
      <c r="BI38" s="126"/>
      <c r="BJ38" s="25" t="s">
        <v>0</v>
      </c>
    </row>
    <row r="39" spans="1:62" ht="53.25" customHeight="1" thickBot="1">
      <c r="A39" s="19"/>
      <c r="B39" s="26"/>
      <c r="C39" s="27"/>
      <c r="D39" s="27"/>
      <c r="E39" s="28"/>
      <c r="F39" s="29"/>
      <c r="G39" s="30"/>
      <c r="H39" s="120" t="s">
        <v>91</v>
      </c>
      <c r="I39" s="32">
        <v>992</v>
      </c>
      <c r="J39" s="33">
        <v>310</v>
      </c>
      <c r="K39" s="84" t="s">
        <v>93</v>
      </c>
      <c r="L39" s="32">
        <v>244</v>
      </c>
      <c r="M39" s="35">
        <v>0</v>
      </c>
      <c r="N39" s="36">
        <v>10100</v>
      </c>
      <c r="O39" s="36">
        <v>210400</v>
      </c>
      <c r="P39" s="90">
        <v>4000</v>
      </c>
      <c r="Q39" s="37"/>
      <c r="R39" s="90"/>
      <c r="S39" s="90">
        <v>0</v>
      </c>
      <c r="T39" s="90">
        <f>P39+S39</f>
        <v>4000</v>
      </c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9"/>
      <c r="AO39" s="40"/>
      <c r="AP39" s="40"/>
      <c r="AQ39" s="29"/>
      <c r="AR39" s="40"/>
      <c r="AS39" s="41"/>
      <c r="AT39" s="41"/>
      <c r="AU39" s="41"/>
      <c r="AV39" s="29"/>
      <c r="AW39" s="42"/>
      <c r="AX39" s="42"/>
      <c r="AY39" s="42"/>
      <c r="AZ39" s="27"/>
      <c r="BA39" s="27"/>
      <c r="BB39" s="27"/>
      <c r="BC39" s="27"/>
      <c r="BD39" s="43"/>
      <c r="BE39" s="44"/>
      <c r="BF39" s="43"/>
      <c r="BG39" s="27"/>
      <c r="BH39" s="27"/>
      <c r="BI39" s="41"/>
      <c r="BJ39" s="25"/>
    </row>
    <row r="40" spans="1:62" ht="53.25" customHeight="1" thickBot="1">
      <c r="A40" s="19"/>
      <c r="B40" s="26"/>
      <c r="C40" s="27"/>
      <c r="D40" s="27"/>
      <c r="E40" s="28"/>
      <c r="F40" s="29"/>
      <c r="G40" s="30"/>
      <c r="H40" s="120" t="s">
        <v>91</v>
      </c>
      <c r="I40" s="32">
        <v>992</v>
      </c>
      <c r="J40" s="33">
        <v>310</v>
      </c>
      <c r="K40" s="84" t="s">
        <v>94</v>
      </c>
      <c r="L40" s="32">
        <v>244</v>
      </c>
      <c r="M40" s="35">
        <v>0</v>
      </c>
      <c r="N40" s="36">
        <v>10100</v>
      </c>
      <c r="O40" s="36">
        <v>210600</v>
      </c>
      <c r="P40" s="90">
        <v>3000</v>
      </c>
      <c r="Q40" s="37"/>
      <c r="R40" s="90"/>
      <c r="S40" s="90">
        <v>0</v>
      </c>
      <c r="T40" s="90">
        <f t="shared" ref="T40" si="10">P40+S40</f>
        <v>3000</v>
      </c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9"/>
      <c r="AO40" s="40"/>
      <c r="AP40" s="40"/>
      <c r="AQ40" s="29"/>
      <c r="AR40" s="40"/>
      <c r="AS40" s="41"/>
      <c r="AT40" s="41"/>
      <c r="AU40" s="41"/>
      <c r="AV40" s="29"/>
      <c r="AW40" s="42"/>
      <c r="AX40" s="42"/>
      <c r="AY40" s="42"/>
      <c r="AZ40" s="27"/>
      <c r="BA40" s="27"/>
      <c r="BB40" s="27"/>
      <c r="BC40" s="27"/>
      <c r="BD40" s="43"/>
      <c r="BE40" s="44"/>
      <c r="BF40" s="43"/>
      <c r="BG40" s="27"/>
      <c r="BH40" s="27"/>
      <c r="BI40" s="41"/>
      <c r="BJ40" s="25"/>
    </row>
    <row r="41" spans="1:62" ht="45.75" customHeight="1" thickBot="1">
      <c r="A41" s="19"/>
      <c r="B41" s="26"/>
      <c r="C41" s="27"/>
      <c r="D41" s="27"/>
      <c r="E41" s="28"/>
      <c r="F41" s="29"/>
      <c r="G41" s="30"/>
      <c r="H41" s="120" t="s">
        <v>91</v>
      </c>
      <c r="I41" s="32">
        <v>992</v>
      </c>
      <c r="J41" s="33">
        <v>310</v>
      </c>
      <c r="K41" s="84" t="s">
        <v>95</v>
      </c>
      <c r="L41" s="32">
        <v>244</v>
      </c>
      <c r="M41" s="35">
        <v>0</v>
      </c>
      <c r="N41" s="36">
        <v>10100</v>
      </c>
      <c r="O41" s="106">
        <v>210600</v>
      </c>
      <c r="P41" s="90">
        <v>3000</v>
      </c>
      <c r="Q41" s="37"/>
      <c r="R41" s="90"/>
      <c r="S41" s="90">
        <v>0</v>
      </c>
      <c r="T41" s="90">
        <f t="shared" ref="T41" si="11">P41+S41</f>
        <v>3000</v>
      </c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9"/>
      <c r="AO41" s="40"/>
      <c r="AP41" s="40"/>
      <c r="AQ41" s="29"/>
      <c r="AR41" s="40"/>
      <c r="AS41" s="41"/>
      <c r="AT41" s="41"/>
      <c r="AU41" s="41"/>
      <c r="AV41" s="29"/>
      <c r="AW41" s="42"/>
      <c r="AX41" s="42"/>
      <c r="AY41" s="42"/>
      <c r="AZ41" s="27"/>
      <c r="BA41" s="27"/>
      <c r="BB41" s="27"/>
      <c r="BC41" s="27"/>
      <c r="BD41" s="43"/>
      <c r="BE41" s="44"/>
      <c r="BF41" s="43"/>
      <c r="BG41" s="27"/>
      <c r="BH41" s="27"/>
      <c r="BI41" s="41"/>
      <c r="BJ41" s="25"/>
    </row>
    <row r="42" spans="1:62" ht="12.75" customHeight="1" thickBot="1">
      <c r="A42" s="19"/>
      <c r="B42" s="26"/>
      <c r="C42" s="27"/>
      <c r="D42" s="27"/>
      <c r="E42" s="28"/>
      <c r="F42" s="29"/>
      <c r="G42" s="30"/>
      <c r="H42" s="53"/>
      <c r="I42" s="45"/>
      <c r="J42" s="121" t="s">
        <v>58</v>
      </c>
      <c r="K42" s="122"/>
      <c r="L42" s="122"/>
      <c r="M42" s="122"/>
      <c r="N42" s="122"/>
      <c r="O42" s="123"/>
      <c r="P42" s="91">
        <f>P39+P40+P41</f>
        <v>10000</v>
      </c>
      <c r="Q42" s="124"/>
      <c r="R42" s="125"/>
      <c r="S42" s="91">
        <f>S39+S40+S41</f>
        <v>0</v>
      </c>
      <c r="T42" s="91">
        <f>T39+T40+T41</f>
        <v>10000</v>
      </c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126"/>
      <c r="AS42" s="126"/>
      <c r="AT42" s="126"/>
      <c r="AU42" s="126"/>
      <c r="AV42" s="126"/>
      <c r="AW42" s="126"/>
      <c r="AX42" s="126"/>
      <c r="AY42" s="126"/>
      <c r="AZ42" s="126"/>
      <c r="BA42" s="126"/>
      <c r="BB42" s="126"/>
      <c r="BC42" s="126"/>
      <c r="BD42" s="126"/>
      <c r="BE42" s="126"/>
      <c r="BF42" s="126"/>
      <c r="BG42" s="126"/>
      <c r="BH42" s="126"/>
      <c r="BI42" s="126"/>
      <c r="BJ42" s="25" t="s">
        <v>0</v>
      </c>
    </row>
    <row r="43" spans="1:62" ht="47.25" customHeight="1">
      <c r="A43" s="19"/>
      <c r="B43" s="26"/>
      <c r="C43" s="27"/>
      <c r="D43" s="27"/>
      <c r="E43" s="28"/>
      <c r="F43" s="29"/>
      <c r="G43" s="30"/>
      <c r="H43" s="118" t="s">
        <v>82</v>
      </c>
      <c r="I43" s="45">
        <v>992</v>
      </c>
      <c r="J43" s="33">
        <v>314</v>
      </c>
      <c r="K43" s="84" t="s">
        <v>85</v>
      </c>
      <c r="L43" s="32">
        <v>633</v>
      </c>
      <c r="M43" s="35">
        <v>0</v>
      </c>
      <c r="N43" s="36">
        <v>10100</v>
      </c>
      <c r="O43" s="36">
        <v>213200</v>
      </c>
      <c r="P43" s="93">
        <v>10000</v>
      </c>
      <c r="Q43" s="88"/>
      <c r="R43" s="89"/>
      <c r="S43" s="91">
        <v>0</v>
      </c>
      <c r="T43" s="93">
        <f>P43+S43</f>
        <v>10000</v>
      </c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25"/>
    </row>
    <row r="44" spans="1:62" ht="12.75" customHeight="1" thickBot="1">
      <c r="A44" s="19"/>
      <c r="B44" s="26"/>
      <c r="C44" s="27"/>
      <c r="D44" s="27"/>
      <c r="E44" s="28"/>
      <c r="F44" s="29"/>
      <c r="G44" s="30"/>
      <c r="H44" s="31"/>
      <c r="I44" s="45"/>
      <c r="J44" s="121" t="s">
        <v>58</v>
      </c>
      <c r="K44" s="122"/>
      <c r="L44" s="122"/>
      <c r="M44" s="122"/>
      <c r="N44" s="122"/>
      <c r="O44" s="123"/>
      <c r="P44" s="91">
        <f>P43</f>
        <v>10000</v>
      </c>
      <c r="Q44" s="124"/>
      <c r="R44" s="125"/>
      <c r="S44" s="91">
        <f>S43</f>
        <v>0</v>
      </c>
      <c r="T44" s="91">
        <f>T43</f>
        <v>10000</v>
      </c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6"/>
      <c r="AW44" s="126"/>
      <c r="AX44" s="126"/>
      <c r="AY44" s="126"/>
      <c r="AZ44" s="126"/>
      <c r="BA44" s="126"/>
      <c r="BB44" s="126"/>
      <c r="BC44" s="126"/>
      <c r="BD44" s="126"/>
      <c r="BE44" s="126"/>
      <c r="BF44" s="126"/>
      <c r="BG44" s="126"/>
      <c r="BH44" s="126"/>
      <c r="BI44" s="126"/>
      <c r="BJ44" s="25" t="s">
        <v>0</v>
      </c>
    </row>
    <row r="45" spans="1:62" ht="47.25" customHeight="1" thickBot="1">
      <c r="A45" s="19"/>
      <c r="B45" s="26"/>
      <c r="C45" s="27"/>
      <c r="D45" s="27"/>
      <c r="E45" s="28"/>
      <c r="F45" s="29"/>
      <c r="G45" s="30"/>
      <c r="H45" s="118" t="s">
        <v>86</v>
      </c>
      <c r="I45" s="32">
        <v>992</v>
      </c>
      <c r="J45" s="33">
        <v>409</v>
      </c>
      <c r="K45" s="84" t="s">
        <v>88</v>
      </c>
      <c r="L45" s="32">
        <v>247</v>
      </c>
      <c r="M45" s="35">
        <v>0</v>
      </c>
      <c r="N45" s="36">
        <v>10100</v>
      </c>
      <c r="O45" s="36">
        <v>210200</v>
      </c>
      <c r="P45" s="90">
        <v>750000</v>
      </c>
      <c r="Q45" s="37"/>
      <c r="R45" s="90"/>
      <c r="S45" s="90">
        <v>0</v>
      </c>
      <c r="T45" s="90">
        <f t="shared" ref="T45:T46" si="12">P45+S45</f>
        <v>750000</v>
      </c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25"/>
    </row>
    <row r="46" spans="1:62" ht="45.75" customHeight="1">
      <c r="A46" s="19"/>
      <c r="B46" s="26"/>
      <c r="C46" s="27"/>
      <c r="D46" s="27"/>
      <c r="E46" s="28"/>
      <c r="F46" s="29"/>
      <c r="G46" s="30"/>
      <c r="H46" s="118" t="s">
        <v>86</v>
      </c>
      <c r="I46" s="32">
        <v>992</v>
      </c>
      <c r="J46" s="33">
        <v>409</v>
      </c>
      <c r="K46" s="84" t="s">
        <v>88</v>
      </c>
      <c r="L46" s="32">
        <v>244</v>
      </c>
      <c r="M46" s="35">
        <v>0</v>
      </c>
      <c r="N46" s="36">
        <v>10100</v>
      </c>
      <c r="O46" s="36">
        <v>210200</v>
      </c>
      <c r="P46" s="90">
        <v>3238800</v>
      </c>
      <c r="Q46" s="37"/>
      <c r="R46" s="90"/>
      <c r="S46" s="90">
        <v>0</v>
      </c>
      <c r="T46" s="90">
        <f t="shared" si="12"/>
        <v>3238800</v>
      </c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25"/>
    </row>
    <row r="47" spans="1:62" ht="12.75" customHeight="1" thickBot="1">
      <c r="A47" s="19"/>
      <c r="B47" s="26"/>
      <c r="C47" s="27"/>
      <c r="D47" s="27"/>
      <c r="E47" s="28"/>
      <c r="F47" s="29"/>
      <c r="G47" s="30"/>
      <c r="H47" s="31"/>
      <c r="I47" s="45"/>
      <c r="J47" s="121" t="s">
        <v>58</v>
      </c>
      <c r="K47" s="122"/>
      <c r="L47" s="122"/>
      <c r="M47" s="122"/>
      <c r="N47" s="122"/>
      <c r="O47" s="123"/>
      <c r="P47" s="91">
        <f>P45+P46</f>
        <v>3988800</v>
      </c>
      <c r="Q47" s="124"/>
      <c r="R47" s="125"/>
      <c r="S47" s="91">
        <f>S45+S46</f>
        <v>0</v>
      </c>
      <c r="T47" s="91">
        <f>T45+T46</f>
        <v>3988800</v>
      </c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6"/>
      <c r="BC47" s="126"/>
      <c r="BD47" s="126"/>
      <c r="BE47" s="126"/>
      <c r="BF47" s="126"/>
      <c r="BG47" s="126"/>
      <c r="BH47" s="126"/>
      <c r="BI47" s="126"/>
      <c r="BJ47" s="25" t="s">
        <v>0</v>
      </c>
    </row>
    <row r="48" spans="1:62" ht="49.5" customHeight="1">
      <c r="A48" s="104"/>
      <c r="B48" s="26"/>
      <c r="C48" s="27"/>
      <c r="D48" s="27"/>
      <c r="E48" s="28"/>
      <c r="F48" s="29"/>
      <c r="G48" s="30"/>
      <c r="H48" s="118" t="s">
        <v>110</v>
      </c>
      <c r="I48" s="45">
        <v>992</v>
      </c>
      <c r="J48" s="63">
        <v>502</v>
      </c>
      <c r="K48" s="63">
        <v>1410110070</v>
      </c>
      <c r="L48" s="84" t="s">
        <v>70</v>
      </c>
      <c r="M48" s="35">
        <v>0</v>
      </c>
      <c r="N48" s="36">
        <v>10100</v>
      </c>
      <c r="O48" s="70" t="s">
        <v>69</v>
      </c>
      <c r="P48" s="92">
        <v>20000</v>
      </c>
      <c r="Q48" s="62"/>
      <c r="R48" s="88"/>
      <c r="S48" s="92">
        <v>0</v>
      </c>
      <c r="T48" s="90">
        <f t="shared" ref="T48:T57" si="13">P48+S48</f>
        <v>20000</v>
      </c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25"/>
    </row>
    <row r="49" spans="1:64" ht="12.75" customHeight="1" thickBot="1">
      <c r="A49" s="105" t="s">
        <v>74</v>
      </c>
      <c r="B49" s="26"/>
      <c r="C49" s="27"/>
      <c r="D49" s="27"/>
      <c r="E49" s="28"/>
      <c r="F49" s="29"/>
      <c r="G49" s="30"/>
      <c r="H49" s="127" t="s">
        <v>68</v>
      </c>
      <c r="I49" s="128"/>
      <c r="J49" s="128"/>
      <c r="K49" s="128"/>
      <c r="L49" s="128"/>
      <c r="M49" s="128"/>
      <c r="N49" s="128"/>
      <c r="O49" s="129"/>
      <c r="P49" s="91">
        <f>P48</f>
        <v>20000</v>
      </c>
      <c r="Q49" s="91">
        <f t="shared" ref="Q49:T49" si="14">Q48</f>
        <v>0</v>
      </c>
      <c r="R49" s="91">
        <f t="shared" si="14"/>
        <v>0</v>
      </c>
      <c r="S49" s="91">
        <f t="shared" si="14"/>
        <v>0</v>
      </c>
      <c r="T49" s="91">
        <f t="shared" si="14"/>
        <v>20000</v>
      </c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25"/>
    </row>
    <row r="50" spans="1:64" ht="38.25" customHeight="1" thickBot="1">
      <c r="A50" s="105" t="s">
        <v>73</v>
      </c>
      <c r="B50" s="26"/>
      <c r="C50" s="27"/>
      <c r="D50" s="27"/>
      <c r="E50" s="28"/>
      <c r="F50" s="29"/>
      <c r="G50" s="30"/>
      <c r="H50" s="118" t="s">
        <v>75</v>
      </c>
      <c r="I50" s="32">
        <v>992</v>
      </c>
      <c r="J50" s="33">
        <v>503</v>
      </c>
      <c r="K50" s="34">
        <v>6720110180</v>
      </c>
      <c r="L50" s="32">
        <v>244</v>
      </c>
      <c r="M50" s="35">
        <v>0</v>
      </c>
      <c r="N50" s="36">
        <v>10100</v>
      </c>
      <c r="O50" s="36">
        <v>211200</v>
      </c>
      <c r="P50" s="90">
        <v>50000</v>
      </c>
      <c r="Q50" s="37"/>
      <c r="R50" s="90"/>
      <c r="S50" s="90">
        <v>0</v>
      </c>
      <c r="T50" s="90">
        <f t="shared" si="13"/>
        <v>50000</v>
      </c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9"/>
      <c r="AO50" s="40"/>
      <c r="AP50" s="40"/>
      <c r="AQ50" s="29"/>
      <c r="AR50" s="40"/>
      <c r="AS50" s="41"/>
      <c r="AT50" s="41"/>
      <c r="AU50" s="41"/>
      <c r="AV50" s="29"/>
      <c r="AW50" s="42"/>
      <c r="AX50" s="42"/>
      <c r="AY50" s="42"/>
      <c r="AZ50" s="27"/>
      <c r="BA50" s="27"/>
      <c r="BB50" s="27"/>
      <c r="BC50" s="27"/>
      <c r="BD50" s="43"/>
      <c r="BE50" s="44"/>
      <c r="BF50" s="43"/>
      <c r="BG50" s="27"/>
      <c r="BH50" s="27"/>
      <c r="BI50" s="41"/>
      <c r="BJ50" s="25"/>
    </row>
    <row r="51" spans="1:64" ht="54" customHeight="1" thickBot="1">
      <c r="A51" s="105"/>
      <c r="B51" s="26"/>
      <c r="C51" s="27"/>
      <c r="D51" s="27"/>
      <c r="E51" s="28"/>
      <c r="F51" s="29"/>
      <c r="G51" s="30"/>
      <c r="H51" s="118" t="s">
        <v>116</v>
      </c>
      <c r="I51" s="45">
        <v>992</v>
      </c>
      <c r="J51" s="33">
        <v>503</v>
      </c>
      <c r="K51" s="34">
        <v>1610110070</v>
      </c>
      <c r="L51" s="32">
        <v>244</v>
      </c>
      <c r="M51" s="35" t="s">
        <v>62</v>
      </c>
      <c r="N51" s="84" t="s">
        <v>112</v>
      </c>
      <c r="O51" s="84" t="s">
        <v>113</v>
      </c>
      <c r="P51" s="93">
        <v>101000</v>
      </c>
      <c r="Q51" s="139"/>
      <c r="R51" s="140"/>
      <c r="S51" s="93">
        <v>0</v>
      </c>
      <c r="T51" s="93">
        <f>P51+S51</f>
        <v>101000</v>
      </c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9"/>
      <c r="AO51" s="40"/>
      <c r="AP51" s="40"/>
      <c r="AQ51" s="29"/>
      <c r="AR51" s="40"/>
      <c r="AS51" s="41"/>
      <c r="AT51" s="41"/>
      <c r="AU51" s="41"/>
      <c r="AV51" s="29"/>
      <c r="AW51" s="42"/>
      <c r="AX51" s="42"/>
      <c r="AY51" s="42"/>
      <c r="AZ51" s="27"/>
      <c r="BA51" s="27"/>
      <c r="BB51" s="27"/>
      <c r="BC51" s="27"/>
      <c r="BD51" s="43"/>
      <c r="BE51" s="44"/>
      <c r="BF51" s="43"/>
      <c r="BG51" s="27"/>
      <c r="BH51" s="27"/>
      <c r="BI51" s="41"/>
      <c r="BJ51" s="25"/>
    </row>
    <row r="52" spans="1:64" ht="51.75" customHeight="1" thickBot="1">
      <c r="A52" s="105"/>
      <c r="B52" s="26"/>
      <c r="C52" s="27"/>
      <c r="D52" s="27"/>
      <c r="E52" s="28"/>
      <c r="F52" s="29"/>
      <c r="G52" s="30"/>
      <c r="H52" s="118" t="s">
        <v>117</v>
      </c>
      <c r="I52" s="45">
        <v>992</v>
      </c>
      <c r="J52" s="33">
        <v>503</v>
      </c>
      <c r="K52" s="34">
        <v>1710110070</v>
      </c>
      <c r="L52" s="32">
        <v>244</v>
      </c>
      <c r="M52" s="35" t="s">
        <v>62</v>
      </c>
      <c r="N52" s="84" t="s">
        <v>114</v>
      </c>
      <c r="O52" s="84" t="s">
        <v>113</v>
      </c>
      <c r="P52" s="93">
        <v>5000</v>
      </c>
      <c r="Q52" s="139"/>
      <c r="R52" s="140"/>
      <c r="S52" s="93">
        <v>0</v>
      </c>
      <c r="T52" s="93">
        <f>P52+S52</f>
        <v>5000</v>
      </c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9"/>
      <c r="AO52" s="40"/>
      <c r="AP52" s="40"/>
      <c r="AQ52" s="29"/>
      <c r="AR52" s="40"/>
      <c r="AS52" s="41"/>
      <c r="AT52" s="41"/>
      <c r="AU52" s="41"/>
      <c r="AV52" s="29"/>
      <c r="AW52" s="42"/>
      <c r="AX52" s="42"/>
      <c r="AY52" s="42"/>
      <c r="AZ52" s="27"/>
      <c r="BA52" s="27"/>
      <c r="BB52" s="27"/>
      <c r="BC52" s="27"/>
      <c r="BD52" s="43"/>
      <c r="BE52" s="44"/>
      <c r="BF52" s="43"/>
      <c r="BG52" s="27"/>
      <c r="BH52" s="27"/>
      <c r="BI52" s="41"/>
      <c r="BJ52" s="25"/>
    </row>
    <row r="53" spans="1:64" ht="53.25" customHeight="1">
      <c r="A53" s="105"/>
      <c r="B53" s="26"/>
      <c r="C53" s="27"/>
      <c r="D53" s="27"/>
      <c r="E53" s="28"/>
      <c r="F53" s="29"/>
      <c r="G53" s="30"/>
      <c r="H53" s="118" t="s">
        <v>118</v>
      </c>
      <c r="I53" s="45">
        <v>992</v>
      </c>
      <c r="J53" s="33">
        <v>503</v>
      </c>
      <c r="K53" s="34">
        <v>1810110070</v>
      </c>
      <c r="L53" s="32">
        <v>244</v>
      </c>
      <c r="M53" s="35" t="s">
        <v>62</v>
      </c>
      <c r="N53" s="84" t="s">
        <v>115</v>
      </c>
      <c r="O53" s="84" t="s">
        <v>113</v>
      </c>
      <c r="P53" s="93">
        <v>250000</v>
      </c>
      <c r="Q53" s="139"/>
      <c r="R53" s="140"/>
      <c r="S53" s="93">
        <v>0</v>
      </c>
      <c r="T53" s="93">
        <f>P53+S53</f>
        <v>250000</v>
      </c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9"/>
      <c r="AO53" s="40"/>
      <c r="AP53" s="40"/>
      <c r="AQ53" s="29"/>
      <c r="AR53" s="40"/>
      <c r="AS53" s="41"/>
      <c r="AT53" s="41"/>
      <c r="AU53" s="41"/>
      <c r="AV53" s="29"/>
      <c r="AW53" s="42"/>
      <c r="AX53" s="42"/>
      <c r="AY53" s="42"/>
      <c r="AZ53" s="27"/>
      <c r="BA53" s="27"/>
      <c r="BB53" s="27"/>
      <c r="BC53" s="27"/>
      <c r="BD53" s="43"/>
      <c r="BE53" s="44"/>
      <c r="BF53" s="43"/>
      <c r="BG53" s="27"/>
      <c r="BH53" s="27"/>
      <c r="BI53" s="41"/>
      <c r="BJ53" s="25"/>
    </row>
    <row r="54" spans="1:64" ht="12.75" customHeight="1" thickBot="1">
      <c r="A54" s="19"/>
      <c r="B54" s="26"/>
      <c r="C54" s="27"/>
      <c r="D54" s="27"/>
      <c r="E54" s="28"/>
      <c r="F54" s="29"/>
      <c r="G54" s="30"/>
      <c r="H54" s="31"/>
      <c r="I54" s="45"/>
      <c r="J54" s="121" t="s">
        <v>58</v>
      </c>
      <c r="K54" s="122"/>
      <c r="L54" s="122"/>
      <c r="M54" s="122"/>
      <c r="N54" s="122"/>
      <c r="O54" s="123"/>
      <c r="P54" s="94">
        <f>P50+P51+P52+P53</f>
        <v>406000</v>
      </c>
      <c r="Q54" s="124"/>
      <c r="R54" s="125"/>
      <c r="S54" s="94">
        <f>S50</f>
        <v>0</v>
      </c>
      <c r="T54" s="94">
        <f>T50+T51+T52+T53</f>
        <v>406000</v>
      </c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25" t="s">
        <v>0</v>
      </c>
    </row>
    <row r="55" spans="1:64" ht="48.75" customHeight="1">
      <c r="A55" s="19"/>
      <c r="B55" s="26"/>
      <c r="C55" s="27"/>
      <c r="D55" s="27"/>
      <c r="E55" s="28"/>
      <c r="F55" s="29"/>
      <c r="G55" s="30"/>
      <c r="H55" s="118" t="s">
        <v>92</v>
      </c>
      <c r="I55" s="32">
        <v>992</v>
      </c>
      <c r="J55" s="33">
        <v>707</v>
      </c>
      <c r="K55" s="84" t="s">
        <v>96</v>
      </c>
      <c r="L55" s="32">
        <v>244</v>
      </c>
      <c r="M55" s="35">
        <v>0</v>
      </c>
      <c r="N55" s="36">
        <v>10100</v>
      </c>
      <c r="O55" s="36">
        <v>211900</v>
      </c>
      <c r="P55" s="90">
        <v>10000</v>
      </c>
      <c r="Q55" s="37"/>
      <c r="R55" s="90"/>
      <c r="S55" s="90">
        <v>0</v>
      </c>
      <c r="T55" s="90">
        <f>P55+S55</f>
        <v>10000</v>
      </c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9"/>
      <c r="AO55" s="40"/>
      <c r="AP55" s="40"/>
      <c r="AQ55" s="29"/>
      <c r="AR55" s="40"/>
      <c r="AS55" s="41"/>
      <c r="AT55" s="41"/>
      <c r="AU55" s="41"/>
      <c r="AV55" s="29"/>
      <c r="AW55" s="42"/>
      <c r="AX55" s="42"/>
      <c r="AY55" s="42"/>
      <c r="AZ55" s="27"/>
      <c r="BA55" s="27"/>
      <c r="BB55" s="27"/>
      <c r="BC55" s="27"/>
      <c r="BD55" s="43"/>
      <c r="BE55" s="44"/>
      <c r="BF55" s="43"/>
      <c r="BG55" s="27"/>
      <c r="BH55" s="27"/>
      <c r="BI55" s="41"/>
      <c r="BJ55" s="25" t="s">
        <v>0</v>
      </c>
    </row>
    <row r="56" spans="1:64" ht="12.75" customHeight="1" thickBot="1">
      <c r="A56" s="19"/>
      <c r="B56" s="26"/>
      <c r="C56" s="27"/>
      <c r="D56" s="27"/>
      <c r="E56" s="28"/>
      <c r="F56" s="29"/>
      <c r="G56" s="30"/>
      <c r="H56" s="31"/>
      <c r="I56" s="45"/>
      <c r="J56" s="121" t="s">
        <v>58</v>
      </c>
      <c r="K56" s="122"/>
      <c r="L56" s="122"/>
      <c r="M56" s="122"/>
      <c r="N56" s="122"/>
      <c r="O56" s="123"/>
      <c r="P56" s="91">
        <f>P55</f>
        <v>10000</v>
      </c>
      <c r="Q56" s="124"/>
      <c r="R56" s="125"/>
      <c r="S56" s="91">
        <f>S55</f>
        <v>0</v>
      </c>
      <c r="T56" s="91">
        <f>T55</f>
        <v>10000</v>
      </c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  <c r="AY56" s="126"/>
      <c r="AZ56" s="126"/>
      <c r="BA56" s="126"/>
      <c r="BB56" s="126"/>
      <c r="BC56" s="126"/>
      <c r="BD56" s="126"/>
      <c r="BE56" s="126"/>
      <c r="BF56" s="126"/>
      <c r="BG56" s="126"/>
      <c r="BH56" s="126"/>
      <c r="BI56" s="126"/>
      <c r="BJ56" s="25" t="s">
        <v>0</v>
      </c>
    </row>
    <row r="57" spans="1:64" ht="48" customHeight="1" thickBot="1">
      <c r="A57" s="19"/>
      <c r="B57" s="26"/>
      <c r="C57" s="27"/>
      <c r="D57" s="27"/>
      <c r="E57" s="28"/>
      <c r="F57" s="29"/>
      <c r="G57" s="30"/>
      <c r="H57" s="118" t="s">
        <v>87</v>
      </c>
      <c r="I57" s="32">
        <v>992</v>
      </c>
      <c r="J57" s="33">
        <v>801</v>
      </c>
      <c r="K57" s="84" t="s">
        <v>89</v>
      </c>
      <c r="L57" s="32">
        <v>611</v>
      </c>
      <c r="M57" s="35">
        <v>0</v>
      </c>
      <c r="N57" s="36">
        <v>10100</v>
      </c>
      <c r="O57" s="36">
        <v>210700</v>
      </c>
      <c r="P57" s="90">
        <v>6200000</v>
      </c>
      <c r="Q57" s="37"/>
      <c r="R57" s="90"/>
      <c r="S57" s="90">
        <v>0</v>
      </c>
      <c r="T57" s="90">
        <f t="shared" si="13"/>
        <v>6200000</v>
      </c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9"/>
      <c r="AO57" s="40"/>
      <c r="AP57" s="40"/>
      <c r="AQ57" s="29"/>
      <c r="AR57" s="40"/>
      <c r="AS57" s="41"/>
      <c r="AT57" s="41"/>
      <c r="AU57" s="41"/>
      <c r="AV57" s="29"/>
      <c r="AW57" s="42"/>
      <c r="AX57" s="42"/>
      <c r="AY57" s="42"/>
      <c r="AZ57" s="27"/>
      <c r="BA57" s="27"/>
      <c r="BB57" s="27"/>
      <c r="BC57" s="27"/>
      <c r="BD57" s="43"/>
      <c r="BE57" s="44"/>
      <c r="BF57" s="43"/>
      <c r="BG57" s="27"/>
      <c r="BH57" s="27"/>
      <c r="BI57" s="41"/>
      <c r="BJ57" s="25" t="s">
        <v>0</v>
      </c>
    </row>
    <row r="58" spans="1:64" ht="44.25" customHeight="1">
      <c r="A58" s="19"/>
      <c r="B58" s="26"/>
      <c r="C58" s="27"/>
      <c r="D58" s="27"/>
      <c r="E58" s="28"/>
      <c r="F58" s="29"/>
      <c r="G58" s="30"/>
      <c r="H58" s="118" t="s">
        <v>87</v>
      </c>
      <c r="I58" s="32">
        <v>992</v>
      </c>
      <c r="J58" s="33">
        <v>801</v>
      </c>
      <c r="K58" s="84" t="s">
        <v>90</v>
      </c>
      <c r="L58" s="32">
        <v>611</v>
      </c>
      <c r="M58" s="35">
        <v>0</v>
      </c>
      <c r="N58" s="36">
        <v>10100</v>
      </c>
      <c r="O58" s="36">
        <v>210500</v>
      </c>
      <c r="P58" s="90">
        <v>1700000</v>
      </c>
      <c r="Q58" s="37"/>
      <c r="R58" s="90"/>
      <c r="S58" s="90">
        <v>0</v>
      </c>
      <c r="T58" s="90">
        <f t="shared" ref="T58" si="15">P58+S58</f>
        <v>1700000</v>
      </c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9"/>
      <c r="AO58" s="40"/>
      <c r="AP58" s="40"/>
      <c r="AQ58" s="29"/>
      <c r="AR58" s="40"/>
      <c r="AS58" s="41"/>
      <c r="AT58" s="41"/>
      <c r="AU58" s="41"/>
      <c r="AV58" s="29"/>
      <c r="AW58" s="42"/>
      <c r="AX58" s="42"/>
      <c r="AY58" s="42"/>
      <c r="AZ58" s="27"/>
      <c r="BA58" s="27"/>
      <c r="BB58" s="27"/>
      <c r="BC58" s="27"/>
      <c r="BD58" s="43"/>
      <c r="BE58" s="44"/>
      <c r="BF58" s="43"/>
      <c r="BG58" s="27"/>
      <c r="BH58" s="27"/>
      <c r="BI58" s="41"/>
      <c r="BJ58" s="25"/>
    </row>
    <row r="59" spans="1:64" ht="12.75" customHeight="1" thickBot="1">
      <c r="A59" s="19"/>
      <c r="B59" s="26"/>
      <c r="C59" s="27"/>
      <c r="D59" s="27"/>
      <c r="E59" s="28"/>
      <c r="F59" s="29"/>
      <c r="G59" s="30"/>
      <c r="H59" s="31"/>
      <c r="I59" s="45"/>
      <c r="J59" s="121" t="s">
        <v>58</v>
      </c>
      <c r="K59" s="122"/>
      <c r="L59" s="122"/>
      <c r="M59" s="122"/>
      <c r="N59" s="122"/>
      <c r="O59" s="123"/>
      <c r="P59" s="91">
        <f>P57+P58</f>
        <v>7900000</v>
      </c>
      <c r="Q59" s="124"/>
      <c r="R59" s="125"/>
      <c r="S59" s="91">
        <f>S57+S58</f>
        <v>0</v>
      </c>
      <c r="T59" s="91">
        <f>T57+T58</f>
        <v>7900000</v>
      </c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6"/>
      <c r="BC59" s="126"/>
      <c r="BD59" s="126"/>
      <c r="BE59" s="126"/>
      <c r="BF59" s="126"/>
      <c r="BG59" s="126"/>
      <c r="BH59" s="126"/>
      <c r="BI59" s="126"/>
      <c r="BJ59" s="25" t="s">
        <v>0</v>
      </c>
    </row>
    <row r="60" spans="1:64" ht="50.25" customHeight="1">
      <c r="A60" s="19"/>
      <c r="B60" s="26"/>
      <c r="C60" s="27"/>
      <c r="D60" s="27"/>
      <c r="E60" s="28"/>
      <c r="F60" s="29"/>
      <c r="G60" s="30"/>
      <c r="H60" s="118" t="s">
        <v>99</v>
      </c>
      <c r="I60" s="32">
        <v>992</v>
      </c>
      <c r="J60" s="33">
        <v>1001</v>
      </c>
      <c r="K60" s="84" t="s">
        <v>101</v>
      </c>
      <c r="L60" s="32">
        <v>312</v>
      </c>
      <c r="M60" s="35">
        <v>0</v>
      </c>
      <c r="N60" s="36">
        <v>10100</v>
      </c>
      <c r="O60" s="36">
        <v>220000</v>
      </c>
      <c r="P60" s="90">
        <v>450455.47</v>
      </c>
      <c r="Q60" s="37"/>
      <c r="R60" s="90"/>
      <c r="S60" s="90">
        <v>0</v>
      </c>
      <c r="T60" s="90">
        <f t="shared" ref="T60" si="16">P60+S60</f>
        <v>450455.47</v>
      </c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9"/>
      <c r="AO60" s="40"/>
      <c r="AP60" s="40"/>
      <c r="AQ60" s="29"/>
      <c r="AR60" s="40"/>
      <c r="AS60" s="41"/>
      <c r="AT60" s="41"/>
      <c r="AU60" s="41"/>
      <c r="AV60" s="29"/>
      <c r="AW60" s="42"/>
      <c r="AX60" s="42"/>
      <c r="AY60" s="42"/>
      <c r="AZ60" s="27"/>
      <c r="BA60" s="27"/>
      <c r="BB60" s="27"/>
      <c r="BC60" s="27"/>
      <c r="BD60" s="43"/>
      <c r="BE60" s="44"/>
      <c r="BF60" s="43"/>
      <c r="BG60" s="27"/>
      <c r="BH60" s="27"/>
      <c r="BI60" s="41"/>
      <c r="BJ60" s="25" t="s">
        <v>0</v>
      </c>
    </row>
    <row r="61" spans="1:64" ht="12.75" customHeight="1" thickBot="1">
      <c r="A61" s="19"/>
      <c r="B61" s="26"/>
      <c r="C61" s="27"/>
      <c r="D61" s="27"/>
      <c r="E61" s="28"/>
      <c r="F61" s="29"/>
      <c r="G61" s="30"/>
      <c r="H61" s="31"/>
      <c r="I61" s="45"/>
      <c r="J61" s="121" t="s">
        <v>58</v>
      </c>
      <c r="K61" s="122"/>
      <c r="L61" s="122"/>
      <c r="M61" s="122"/>
      <c r="N61" s="122"/>
      <c r="O61" s="123"/>
      <c r="P61" s="91">
        <f>P60</f>
        <v>450455.47</v>
      </c>
      <c r="Q61" s="124"/>
      <c r="R61" s="125"/>
      <c r="S61" s="91">
        <f>S60</f>
        <v>0</v>
      </c>
      <c r="T61" s="91">
        <f>T60</f>
        <v>450455.47</v>
      </c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  <c r="AL61" s="126"/>
      <c r="AM61" s="126"/>
      <c r="AN61" s="126"/>
      <c r="AO61" s="126"/>
      <c r="AP61" s="126"/>
      <c r="AQ61" s="126"/>
      <c r="AR61" s="126"/>
      <c r="AS61" s="126"/>
      <c r="AT61" s="126"/>
      <c r="AU61" s="126"/>
      <c r="AV61" s="126"/>
      <c r="AW61" s="126"/>
      <c r="AX61" s="126"/>
      <c r="AY61" s="126"/>
      <c r="AZ61" s="126"/>
      <c r="BA61" s="126"/>
      <c r="BB61" s="126"/>
      <c r="BC61" s="126"/>
      <c r="BD61" s="126"/>
      <c r="BE61" s="126"/>
      <c r="BF61" s="126"/>
      <c r="BG61" s="126"/>
      <c r="BH61" s="126"/>
      <c r="BI61" s="126"/>
      <c r="BJ61" s="25" t="s">
        <v>0</v>
      </c>
    </row>
    <row r="62" spans="1:64" ht="56.25" customHeight="1" thickBot="1">
      <c r="A62" s="19"/>
      <c r="B62" s="26"/>
      <c r="C62" s="27"/>
      <c r="D62" s="27"/>
      <c r="E62" s="28"/>
      <c r="F62" s="29"/>
      <c r="G62" s="30"/>
      <c r="H62" s="118" t="s">
        <v>99</v>
      </c>
      <c r="I62" s="45">
        <v>992</v>
      </c>
      <c r="J62" s="63">
        <v>1003</v>
      </c>
      <c r="K62" s="84" t="s">
        <v>100</v>
      </c>
      <c r="L62" s="64">
        <v>313</v>
      </c>
      <c r="M62" s="63" t="s">
        <v>62</v>
      </c>
      <c r="N62" s="67">
        <v>10100</v>
      </c>
      <c r="O62" s="67">
        <v>220000</v>
      </c>
      <c r="P62" s="92">
        <v>30000</v>
      </c>
      <c r="Q62" s="64"/>
      <c r="R62" s="65"/>
      <c r="S62" s="92">
        <v>0</v>
      </c>
      <c r="T62" s="90">
        <f t="shared" ref="T62" si="17">P62+S62</f>
        <v>30000</v>
      </c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25"/>
      <c r="BL62" s="111"/>
    </row>
    <row r="63" spans="1:64" ht="53.25" customHeight="1">
      <c r="A63" s="19"/>
      <c r="B63" s="26"/>
      <c r="C63" s="27"/>
      <c r="D63" s="27"/>
      <c r="E63" s="28"/>
      <c r="F63" s="29"/>
      <c r="G63" s="30"/>
      <c r="H63" s="118" t="s">
        <v>102</v>
      </c>
      <c r="I63" s="32">
        <v>992</v>
      </c>
      <c r="J63" s="33">
        <v>1003</v>
      </c>
      <c r="K63" s="84" t="s">
        <v>103</v>
      </c>
      <c r="L63" s="32">
        <v>633</v>
      </c>
      <c r="M63" s="35">
        <v>0</v>
      </c>
      <c r="N63" s="36">
        <v>10100</v>
      </c>
      <c r="O63" s="36">
        <v>220000</v>
      </c>
      <c r="P63" s="90">
        <v>30000</v>
      </c>
      <c r="Q63" s="37"/>
      <c r="R63" s="90"/>
      <c r="S63" s="92">
        <v>0</v>
      </c>
      <c r="T63" s="90">
        <f t="shared" ref="T63" si="18">P63+S63</f>
        <v>30000</v>
      </c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  <c r="BI63" s="107"/>
      <c r="BJ63" s="25"/>
    </row>
    <row r="64" spans="1:64" ht="12.75" customHeight="1" thickBot="1">
      <c r="A64" s="19"/>
      <c r="B64" s="26"/>
      <c r="C64" s="27"/>
      <c r="D64" s="27"/>
      <c r="E64" s="28"/>
      <c r="F64" s="29"/>
      <c r="G64" s="30"/>
      <c r="H64" s="31"/>
      <c r="I64" s="45"/>
      <c r="J64" s="121" t="s">
        <v>58</v>
      </c>
      <c r="K64" s="122"/>
      <c r="L64" s="122"/>
      <c r="M64" s="122"/>
      <c r="N64" s="122"/>
      <c r="O64" s="123"/>
      <c r="P64" s="91">
        <f>P62+P63</f>
        <v>60000</v>
      </c>
      <c r="Q64" s="124"/>
      <c r="R64" s="125"/>
      <c r="S64" s="91">
        <f>S62+S63</f>
        <v>0</v>
      </c>
      <c r="T64" s="91">
        <f>T62+T63</f>
        <v>60000</v>
      </c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  <c r="AL64" s="126"/>
      <c r="AM64" s="126"/>
      <c r="AN64" s="126"/>
      <c r="AO64" s="126"/>
      <c r="AP64" s="126"/>
      <c r="AQ64" s="126"/>
      <c r="AR64" s="126"/>
      <c r="AS64" s="126"/>
      <c r="AT64" s="126"/>
      <c r="AU64" s="126"/>
      <c r="AV64" s="126"/>
      <c r="AW64" s="126"/>
      <c r="AX64" s="126"/>
      <c r="AY64" s="126"/>
      <c r="AZ64" s="126"/>
      <c r="BA64" s="126"/>
      <c r="BB64" s="126"/>
      <c r="BC64" s="126"/>
      <c r="BD64" s="126"/>
      <c r="BE64" s="126"/>
      <c r="BF64" s="126"/>
      <c r="BG64" s="126"/>
      <c r="BH64" s="126"/>
      <c r="BI64" s="126"/>
      <c r="BJ64" s="25" t="s">
        <v>0</v>
      </c>
    </row>
    <row r="65" spans="1:62" ht="45.75" customHeight="1">
      <c r="A65" s="19"/>
      <c r="B65" s="26"/>
      <c r="C65" s="27"/>
      <c r="D65" s="27"/>
      <c r="E65" s="28"/>
      <c r="F65" s="29"/>
      <c r="G65" s="30"/>
      <c r="H65" s="118" t="s">
        <v>97</v>
      </c>
      <c r="I65" s="32">
        <v>992</v>
      </c>
      <c r="J65" s="33">
        <v>1101</v>
      </c>
      <c r="K65" s="84" t="s">
        <v>98</v>
      </c>
      <c r="L65" s="32">
        <v>244</v>
      </c>
      <c r="M65" s="35">
        <v>0</v>
      </c>
      <c r="N65" s="36">
        <v>10100</v>
      </c>
      <c r="O65" s="36">
        <v>210900</v>
      </c>
      <c r="P65" s="90">
        <v>10000</v>
      </c>
      <c r="Q65" s="37"/>
      <c r="R65" s="90"/>
      <c r="S65" s="92">
        <v>0</v>
      </c>
      <c r="T65" s="90">
        <f t="shared" ref="T65" si="19">P65+S65</f>
        <v>10000</v>
      </c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9"/>
      <c r="AO65" s="40"/>
      <c r="AP65" s="40"/>
      <c r="AQ65" s="29"/>
      <c r="AR65" s="40"/>
      <c r="AS65" s="41"/>
      <c r="AT65" s="41"/>
      <c r="AU65" s="41"/>
      <c r="AV65" s="29"/>
      <c r="AW65" s="42"/>
      <c r="AX65" s="42"/>
      <c r="AY65" s="42"/>
      <c r="AZ65" s="27"/>
      <c r="BA65" s="27"/>
      <c r="BB65" s="27"/>
      <c r="BC65" s="27"/>
      <c r="BD65" s="43"/>
      <c r="BE65" s="44"/>
      <c r="BF65" s="43"/>
      <c r="BG65" s="27"/>
      <c r="BH65" s="27"/>
      <c r="BI65" s="41"/>
      <c r="BJ65" s="25" t="s">
        <v>0</v>
      </c>
    </row>
    <row r="66" spans="1:62" ht="12.75" customHeight="1" thickBot="1">
      <c r="A66" s="19"/>
      <c r="B66" s="26"/>
      <c r="C66" s="27"/>
      <c r="D66" s="27"/>
      <c r="E66" s="28"/>
      <c r="F66" s="29"/>
      <c r="G66" s="30"/>
      <c r="H66" s="31"/>
      <c r="I66" s="45"/>
      <c r="J66" s="121" t="s">
        <v>58</v>
      </c>
      <c r="K66" s="122"/>
      <c r="L66" s="122"/>
      <c r="M66" s="122"/>
      <c r="N66" s="122"/>
      <c r="O66" s="123"/>
      <c r="P66" s="91">
        <f>P65</f>
        <v>10000</v>
      </c>
      <c r="Q66" s="124"/>
      <c r="R66" s="125"/>
      <c r="S66" s="91">
        <f>S65</f>
        <v>0</v>
      </c>
      <c r="T66" s="91">
        <f>T65</f>
        <v>10000</v>
      </c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  <c r="AL66" s="126"/>
      <c r="AM66" s="126"/>
      <c r="AN66" s="126"/>
      <c r="AO66" s="126"/>
      <c r="AP66" s="126"/>
      <c r="AQ66" s="126"/>
      <c r="AR66" s="126"/>
      <c r="AS66" s="126"/>
      <c r="AT66" s="126"/>
      <c r="AU66" s="126"/>
      <c r="AV66" s="126"/>
      <c r="AW66" s="126"/>
      <c r="AX66" s="126"/>
      <c r="AY66" s="126"/>
      <c r="AZ66" s="126"/>
      <c r="BA66" s="126"/>
      <c r="BB66" s="126"/>
      <c r="BC66" s="126"/>
      <c r="BD66" s="126"/>
      <c r="BE66" s="126"/>
      <c r="BF66" s="126"/>
      <c r="BG66" s="126"/>
      <c r="BH66" s="126"/>
      <c r="BI66" s="126"/>
      <c r="BJ66" s="25" t="s">
        <v>0</v>
      </c>
    </row>
    <row r="67" spans="1:62" ht="36" customHeight="1" thickBot="1">
      <c r="A67" s="19"/>
      <c r="B67" s="26"/>
      <c r="C67" s="27"/>
      <c r="D67" s="27"/>
      <c r="E67" s="28"/>
      <c r="F67" s="29"/>
      <c r="G67" s="30"/>
      <c r="H67" s="118" t="s">
        <v>75</v>
      </c>
      <c r="I67" s="69">
        <v>992</v>
      </c>
      <c r="J67" s="63">
        <v>203</v>
      </c>
      <c r="K67" s="63">
        <v>5910081180</v>
      </c>
      <c r="L67" s="64">
        <v>129</v>
      </c>
      <c r="M67" s="63" t="s">
        <v>62</v>
      </c>
      <c r="N67" s="68">
        <v>39874</v>
      </c>
      <c r="O67" s="67">
        <v>230100</v>
      </c>
      <c r="P67" s="92">
        <v>27934</v>
      </c>
      <c r="Q67" s="64"/>
      <c r="R67" s="65"/>
      <c r="S67" s="92">
        <v>0</v>
      </c>
      <c r="T67" s="90">
        <f t="shared" ref="T67" si="20">P67+S67</f>
        <v>27934</v>
      </c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25"/>
    </row>
    <row r="68" spans="1:62" ht="37.5" customHeight="1" thickBot="1">
      <c r="A68" s="19"/>
      <c r="B68" s="26"/>
      <c r="C68" s="27"/>
      <c r="D68" s="27"/>
      <c r="E68" s="28"/>
      <c r="F68" s="29"/>
      <c r="G68" s="30"/>
      <c r="H68" s="118" t="s">
        <v>75</v>
      </c>
      <c r="I68" s="69">
        <v>992</v>
      </c>
      <c r="J68" s="63">
        <v>203</v>
      </c>
      <c r="K68" s="63">
        <v>5910081180</v>
      </c>
      <c r="L68" s="64">
        <v>121</v>
      </c>
      <c r="M68" s="63" t="s">
        <v>62</v>
      </c>
      <c r="N68" s="68">
        <v>39874</v>
      </c>
      <c r="O68" s="67">
        <v>230100</v>
      </c>
      <c r="P68" s="92">
        <v>92496</v>
      </c>
      <c r="Q68" s="64"/>
      <c r="R68" s="65"/>
      <c r="S68" s="92">
        <v>0</v>
      </c>
      <c r="T68" s="90">
        <f t="shared" ref="T68" si="21">P68+S68</f>
        <v>92496</v>
      </c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25"/>
    </row>
    <row r="69" spans="1:62" ht="37.5" customHeight="1" thickBot="1">
      <c r="A69" s="19"/>
      <c r="B69" s="26"/>
      <c r="C69" s="27"/>
      <c r="D69" s="27"/>
      <c r="E69" s="28"/>
      <c r="F69" s="29"/>
      <c r="G69" s="30"/>
      <c r="H69" s="118" t="s">
        <v>75</v>
      </c>
      <c r="I69" s="69">
        <v>992</v>
      </c>
      <c r="J69" s="63">
        <v>203</v>
      </c>
      <c r="K69" s="63">
        <v>5910051180</v>
      </c>
      <c r="L69" s="64">
        <v>121</v>
      </c>
      <c r="M69" s="63" t="s">
        <v>62</v>
      </c>
      <c r="N69" s="68">
        <v>39874</v>
      </c>
      <c r="O69" s="67">
        <v>230100</v>
      </c>
      <c r="P69" s="92">
        <v>298925</v>
      </c>
      <c r="Q69" s="64"/>
      <c r="R69" s="65"/>
      <c r="S69" s="92">
        <v>0</v>
      </c>
      <c r="T69" s="90">
        <f>P69+S69</f>
        <v>298925</v>
      </c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25"/>
    </row>
    <row r="70" spans="1:62" ht="36" customHeight="1">
      <c r="A70" s="19"/>
      <c r="B70" s="26"/>
      <c r="C70" s="27"/>
      <c r="D70" s="27"/>
      <c r="E70" s="28"/>
      <c r="F70" s="29"/>
      <c r="G70" s="30"/>
      <c r="H70" s="118" t="s">
        <v>75</v>
      </c>
      <c r="I70" s="69">
        <v>992</v>
      </c>
      <c r="J70" s="63">
        <v>203</v>
      </c>
      <c r="K70" s="63">
        <v>5910051180</v>
      </c>
      <c r="L70" s="64">
        <v>129</v>
      </c>
      <c r="M70" s="63" t="s">
        <v>62</v>
      </c>
      <c r="N70" s="68">
        <v>39874</v>
      </c>
      <c r="O70" s="67">
        <v>230100</v>
      </c>
      <c r="P70" s="92">
        <v>90275</v>
      </c>
      <c r="Q70" s="64"/>
      <c r="R70" s="65"/>
      <c r="S70" s="92">
        <v>0</v>
      </c>
      <c r="T70" s="90">
        <f>P70+S70</f>
        <v>90275</v>
      </c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25"/>
    </row>
    <row r="71" spans="1:62" ht="12.75" customHeight="1">
      <c r="A71" s="19"/>
      <c r="B71" s="26"/>
      <c r="C71" s="27"/>
      <c r="D71" s="27"/>
      <c r="E71" s="28"/>
      <c r="F71" s="29"/>
      <c r="G71" s="30"/>
      <c r="H71" s="31"/>
      <c r="I71" s="45"/>
      <c r="J71" s="121" t="s">
        <v>58</v>
      </c>
      <c r="K71" s="122"/>
      <c r="L71" s="122"/>
      <c r="M71" s="122"/>
      <c r="N71" s="122"/>
      <c r="O71" s="123"/>
      <c r="P71" s="91">
        <f>P67+P68+P69+P70</f>
        <v>509630</v>
      </c>
      <c r="Q71" s="124"/>
      <c r="R71" s="125"/>
      <c r="S71" s="91">
        <f>S67+S68+S69+S70</f>
        <v>0</v>
      </c>
      <c r="T71" s="91">
        <f>T67+T68+T69+T70</f>
        <v>509630</v>
      </c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  <c r="AL71" s="126"/>
      <c r="AM71" s="126"/>
      <c r="AN71" s="126"/>
      <c r="AO71" s="126"/>
      <c r="AP71" s="126"/>
      <c r="AQ71" s="126"/>
      <c r="AR71" s="126"/>
      <c r="AS71" s="126"/>
      <c r="AT71" s="126"/>
      <c r="AU71" s="126"/>
      <c r="AV71" s="126"/>
      <c r="AW71" s="126"/>
      <c r="AX71" s="126"/>
      <c r="AY71" s="126"/>
      <c r="AZ71" s="126"/>
      <c r="BA71" s="126"/>
      <c r="BB71" s="126"/>
      <c r="BC71" s="126"/>
      <c r="BD71" s="126"/>
      <c r="BE71" s="126"/>
      <c r="BF71" s="126"/>
      <c r="BG71" s="126"/>
      <c r="BH71" s="126"/>
      <c r="BI71" s="126"/>
      <c r="BJ71" s="25" t="s">
        <v>0</v>
      </c>
    </row>
    <row r="72" spans="1:62" ht="13.5" customHeight="1" thickBot="1">
      <c r="A72" s="19"/>
      <c r="B72" s="130" t="s">
        <v>58</v>
      </c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1"/>
      <c r="P72" s="95">
        <f>P9+P16+P18+P20+P38+P42+P44+P47+P49+P54+P56+P59+P61+P64+P66+P71</f>
        <v>25910020.549999997</v>
      </c>
      <c r="Q72" s="132"/>
      <c r="R72" s="133"/>
      <c r="S72" s="95">
        <f>S9+S16+S18+S20+S38+S42+S44+S47+S49+S54+S56+S59+S61+S64+S66+S71</f>
        <v>0</v>
      </c>
      <c r="T72" s="95">
        <f>T9+T16+T18+T20+T38+T42+T44+T47+T49+T54+T56+T59+T61+T64+T66+T71</f>
        <v>25910020.549999997</v>
      </c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  <c r="BI72" s="134"/>
      <c r="BJ72" s="25" t="s">
        <v>0</v>
      </c>
    </row>
    <row r="73" spans="1:62" ht="12" customHeight="1" thickBot="1">
      <c r="A73" s="19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96"/>
      <c r="Q73" s="47"/>
      <c r="R73" s="97">
        <v>0</v>
      </c>
      <c r="S73" s="98"/>
      <c r="T73" s="98"/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8">
        <v>0</v>
      </c>
      <c r="AC73" s="50">
        <v>0</v>
      </c>
      <c r="AD73" s="49">
        <v>0</v>
      </c>
      <c r="AE73" s="49">
        <v>0</v>
      </c>
      <c r="AF73" s="49">
        <v>0</v>
      </c>
      <c r="AG73" s="49">
        <v>0</v>
      </c>
      <c r="AH73" s="49"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51">
        <v>0</v>
      </c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25" t="s">
        <v>0</v>
      </c>
    </row>
    <row r="74" spans="1:62" ht="12.75" hidden="1" customHeight="1">
      <c r="A74" s="1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1"/>
      <c r="BG74" s="1"/>
      <c r="BH74" s="1"/>
      <c r="BI74" s="1"/>
      <c r="BJ74" s="1"/>
    </row>
    <row r="75" spans="1:62" ht="13.5" customHeight="1">
      <c r="A75" s="3" t="s">
        <v>61</v>
      </c>
      <c r="B75" s="1"/>
      <c r="C75" s="1"/>
      <c r="D75" s="1"/>
      <c r="E75" s="1"/>
      <c r="F75" s="1"/>
      <c r="G75" s="1"/>
      <c r="H75" s="58" t="s">
        <v>77</v>
      </c>
      <c r="I75" s="1"/>
      <c r="J75" s="1"/>
      <c r="K75" s="1"/>
      <c r="L75" s="1"/>
      <c r="M75" s="58"/>
      <c r="N75" s="1"/>
      <c r="O75" s="1"/>
      <c r="P75" s="1"/>
      <c r="Q75" s="1"/>
      <c r="R75" s="1"/>
      <c r="S75" s="58"/>
      <c r="T75" s="1" t="s">
        <v>67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</row>
    <row r="76" spans="1:62" ht="0.75" customHeight="1"/>
    <row r="77" spans="1:62" ht="12" customHeight="1">
      <c r="H77" s="2" t="s">
        <v>71</v>
      </c>
      <c r="S77" s="58" t="s">
        <v>119</v>
      </c>
    </row>
    <row r="78" spans="1:62" hidden="1">
      <c r="H78" s="85"/>
    </row>
    <row r="79" spans="1:62" hidden="1"/>
    <row r="80" spans="1:62" hidden="1"/>
    <row r="81" spans="8:8" hidden="1"/>
    <row r="82" spans="8:8" hidden="1"/>
    <row r="83" spans="8:8" ht="17.25" customHeight="1">
      <c r="H83" s="85" t="s">
        <v>120</v>
      </c>
    </row>
  </sheetData>
  <mergeCells count="51">
    <mergeCell ref="Q20:R20"/>
    <mergeCell ref="J20:O20"/>
    <mergeCell ref="Q18:R18"/>
    <mergeCell ref="H3:T3"/>
    <mergeCell ref="H4:T4"/>
    <mergeCell ref="J18:O18"/>
    <mergeCell ref="B72:O72"/>
    <mergeCell ref="Q72:R72"/>
    <mergeCell ref="U72:BI72"/>
    <mergeCell ref="J9:O9"/>
    <mergeCell ref="Q9:R9"/>
    <mergeCell ref="J38:O38"/>
    <mergeCell ref="Q38:R38"/>
    <mergeCell ref="U38:BI38"/>
    <mergeCell ref="U9:BI9"/>
    <mergeCell ref="J16:O16"/>
    <mergeCell ref="Q16:R16"/>
    <mergeCell ref="U16:BI16"/>
    <mergeCell ref="U18:BI18"/>
    <mergeCell ref="U20:BI20"/>
    <mergeCell ref="J42:O42"/>
    <mergeCell ref="Q42:R42"/>
    <mergeCell ref="U42:BI42"/>
    <mergeCell ref="J44:O44"/>
    <mergeCell ref="Q44:R44"/>
    <mergeCell ref="U44:BI44"/>
    <mergeCell ref="J71:O71"/>
    <mergeCell ref="Q71:R71"/>
    <mergeCell ref="U71:BI71"/>
    <mergeCell ref="J61:O61"/>
    <mergeCell ref="Q61:R61"/>
    <mergeCell ref="U61:BI61"/>
    <mergeCell ref="J64:O64"/>
    <mergeCell ref="Q64:R64"/>
    <mergeCell ref="J66:O66"/>
    <mergeCell ref="Q66:R66"/>
    <mergeCell ref="U54:BI54"/>
    <mergeCell ref="H49:O49"/>
    <mergeCell ref="J47:O47"/>
    <mergeCell ref="Q47:R47"/>
    <mergeCell ref="U47:BI47"/>
    <mergeCell ref="U64:BI64"/>
    <mergeCell ref="U66:BI66"/>
    <mergeCell ref="U56:BI56"/>
    <mergeCell ref="J59:O59"/>
    <mergeCell ref="Q59:R59"/>
    <mergeCell ref="U59:BI59"/>
    <mergeCell ref="J56:O56"/>
    <mergeCell ref="Q56:R56"/>
    <mergeCell ref="J54:O54"/>
    <mergeCell ref="Q54:R54"/>
  </mergeCells>
  <phoneticPr fontId="0" type="noConversion"/>
  <pageMargins left="0.74999998873613005" right="0.41338580799853702" top="0.999999984981507" bottom="0.999999984981507" header="0.499999992490753" footer="0.499999992490753"/>
  <pageSetup paperSize="9" scale="80" fitToHeight="0" orientation="portrait" r:id="rId1"/>
  <headerFooter alignWithMargins="0">
    <oddHeader>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Роспись_4</vt:lpstr>
      <vt:lpstr>Роспись_4!Заголовки_для_печати</vt:lpstr>
    </vt:vector>
  </TitlesOfParts>
  <Company>ФУ АМО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_Pegasina</dc:creator>
  <cp:lastModifiedBy>Татьяна</cp:lastModifiedBy>
  <cp:lastPrinted>2024-11-08T08:20:38Z</cp:lastPrinted>
  <dcterms:created xsi:type="dcterms:W3CDTF">2012-01-25T10:12:38Z</dcterms:created>
  <dcterms:modified xsi:type="dcterms:W3CDTF">2024-11-08T08:22:40Z</dcterms:modified>
</cp:coreProperties>
</file>